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Yexi Ortiz\Documents\PAGINA WEB SSSA\MORBILIDAD 2022\"/>
    </mc:Choice>
  </mc:AlternateContent>
  <xr:revisionPtr revIDLastSave="0" documentId="13_ncr:1_{30949E57-2614-4D53-B525-013F835FC2CD}" xr6:coauthVersionLast="47" xr6:coauthVersionMax="47" xr10:uidLastSave="{00000000-0000-0000-0000-000000000000}"/>
  <bookViews>
    <workbookView xWindow="-120" yWindow="-120" windowWidth="20730" windowHeight="11160" tabRatio="559" xr2:uid="{00000000-000D-0000-FFFF-FFFF00000000}"/>
  </bookViews>
  <sheets>
    <sheet name="10 primeras causas consulta2022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2" i="11" l="1"/>
  <c r="E17" i="11"/>
  <c r="F17" i="11"/>
  <c r="F4" i="11" s="1"/>
  <c r="G17" i="11"/>
  <c r="G4" i="11" s="1"/>
  <c r="H17" i="11"/>
  <c r="I17" i="11"/>
  <c r="C17" i="11"/>
  <c r="C4" i="11" s="1"/>
  <c r="E30" i="11"/>
  <c r="E4" i="11" s="1"/>
  <c r="F30" i="11"/>
  <c r="G30" i="11"/>
  <c r="H30" i="11"/>
  <c r="H4" i="11" s="1"/>
  <c r="I30" i="11"/>
  <c r="I4" i="11" s="1"/>
  <c r="C30" i="11"/>
  <c r="E43" i="11"/>
  <c r="F43" i="11"/>
  <c r="G43" i="11"/>
  <c r="H43" i="11"/>
  <c r="I43" i="11"/>
  <c r="C43" i="11"/>
  <c r="E56" i="11"/>
  <c r="F56" i="11"/>
  <c r="G56" i="11"/>
  <c r="H56" i="11"/>
  <c r="I56" i="11"/>
  <c r="C56" i="11"/>
  <c r="E69" i="11"/>
  <c r="F69" i="11"/>
  <c r="G69" i="11"/>
  <c r="H69" i="11"/>
  <c r="I69" i="11"/>
  <c r="C69" i="11"/>
  <c r="E82" i="11"/>
  <c r="F82" i="11"/>
  <c r="G82" i="11"/>
  <c r="H82" i="11"/>
  <c r="I82" i="11"/>
  <c r="C82" i="11"/>
  <c r="E95" i="11"/>
  <c r="F95" i="11"/>
  <c r="G95" i="11"/>
  <c r="H95" i="11"/>
  <c r="I95" i="11"/>
  <c r="C95" i="11"/>
  <c r="E108" i="11"/>
  <c r="F108" i="11"/>
  <c r="G108" i="11"/>
  <c r="H108" i="11"/>
  <c r="I108" i="11"/>
  <c r="C108" i="11"/>
  <c r="E121" i="11"/>
  <c r="F121" i="11"/>
  <c r="G121" i="11"/>
  <c r="H121" i="11"/>
  <c r="I121" i="11"/>
  <c r="C121" i="11"/>
  <c r="D111" i="11" l="1"/>
  <c r="D115" i="11"/>
  <c r="D119" i="11"/>
  <c r="D99" i="11"/>
  <c r="D103" i="11"/>
  <c r="D107" i="11"/>
  <c r="D87" i="11"/>
  <c r="D91" i="11"/>
  <c r="D84" i="11"/>
  <c r="D74" i="11"/>
  <c r="D78" i="11"/>
  <c r="D59" i="11"/>
  <c r="D63" i="11"/>
  <c r="D67" i="11"/>
  <c r="D47" i="11"/>
  <c r="D51" i="11"/>
  <c r="D55" i="11"/>
  <c r="D35" i="11"/>
  <c r="D39" i="11"/>
  <c r="D32" i="11"/>
  <c r="D43" i="11" s="1"/>
  <c r="D23" i="11"/>
  <c r="D27" i="11"/>
  <c r="D7" i="11"/>
  <c r="D11" i="11"/>
  <c r="D15" i="11"/>
  <c r="D89" i="11"/>
  <c r="D80" i="11"/>
  <c r="D65" i="11"/>
  <c r="D49" i="11"/>
  <c r="D33" i="11"/>
  <c r="D41" i="11"/>
  <c r="D25" i="11"/>
  <c r="D9" i="11"/>
  <c r="D6" i="11"/>
  <c r="D118" i="11"/>
  <c r="D102" i="11"/>
  <c r="D86" i="11"/>
  <c r="D94" i="11"/>
  <c r="D77" i="11"/>
  <c r="D71" i="11"/>
  <c r="D82" i="11" s="1"/>
  <c r="D66" i="11"/>
  <c r="D54" i="11"/>
  <c r="D38" i="11"/>
  <c r="D22" i="11"/>
  <c r="D19" i="11"/>
  <c r="D14" i="11"/>
  <c r="D112" i="11"/>
  <c r="D116" i="11"/>
  <c r="D120" i="11"/>
  <c r="D100" i="11"/>
  <c r="D104" i="11"/>
  <c r="D97" i="11"/>
  <c r="D108" i="11" s="1"/>
  <c r="D88" i="11"/>
  <c r="D92" i="11"/>
  <c r="D81" i="11"/>
  <c r="D75" i="11"/>
  <c r="D79" i="11"/>
  <c r="D60" i="11"/>
  <c r="D64" i="11"/>
  <c r="D68" i="11"/>
  <c r="D48" i="11"/>
  <c r="D52" i="11"/>
  <c r="D45" i="11"/>
  <c r="D36" i="11"/>
  <c r="D40" i="11"/>
  <c r="D20" i="11"/>
  <c r="D24" i="11"/>
  <c r="D28" i="11"/>
  <c r="D8" i="11"/>
  <c r="D12" i="11"/>
  <c r="D16" i="11"/>
  <c r="D113" i="11"/>
  <c r="D117" i="11"/>
  <c r="D110" i="11"/>
  <c r="D101" i="11"/>
  <c r="D105" i="11"/>
  <c r="D85" i="11"/>
  <c r="D93" i="11"/>
  <c r="D72" i="11"/>
  <c r="D76" i="11"/>
  <c r="D61" i="11"/>
  <c r="D58" i="11"/>
  <c r="D53" i="11"/>
  <c r="D37" i="11"/>
  <c r="D21" i="11"/>
  <c r="D29" i="11"/>
  <c r="D13" i="11"/>
  <c r="D114" i="11"/>
  <c r="D98" i="11"/>
  <c r="D106" i="11"/>
  <c r="D90" i="11"/>
  <c r="D95" i="11" s="1"/>
  <c r="D73" i="11"/>
  <c r="D62" i="11"/>
  <c r="D46" i="11"/>
  <c r="D50" i="11"/>
  <c r="D34" i="11"/>
  <c r="D42" i="11"/>
  <c r="D26" i="11"/>
  <c r="D10" i="11"/>
  <c r="D121" i="11"/>
  <c r="D56" i="11"/>
  <c r="D17" i="11" l="1"/>
  <c r="D69" i="11"/>
  <c r="D30" i="11"/>
</calcChain>
</file>

<file path=xl/sharedStrings.xml><?xml version="1.0" encoding="utf-8"?>
<sst xmlns="http://schemas.openxmlformats.org/spreadsheetml/2006/main" count="224" uniqueCount="99">
  <si>
    <t>Total</t>
  </si>
  <si>
    <t>Causas</t>
  </si>
  <si>
    <t>Urbana</t>
  </si>
  <si>
    <t>Rural</t>
  </si>
  <si>
    <t>Hombre</t>
  </si>
  <si>
    <t>Mujer</t>
  </si>
  <si>
    <t>Total departamento</t>
  </si>
  <si>
    <t>Zona</t>
  </si>
  <si>
    <t>Sexo</t>
  </si>
  <si>
    <t>Código causa</t>
  </si>
  <si>
    <t>N°</t>
  </si>
  <si>
    <t>No definido
/ No reportado</t>
  </si>
  <si>
    <t xml:space="preserve">Z70-Z76 </t>
  </si>
  <si>
    <t xml:space="preserve">Z00-Z13 </t>
  </si>
  <si>
    <t xml:space="preserve">P05-P08 </t>
  </si>
  <si>
    <t xml:space="preserve">J20-J22 </t>
  </si>
  <si>
    <t xml:space="preserve">P20-P29 </t>
  </si>
  <si>
    <t xml:space="preserve">R50-R69 </t>
  </si>
  <si>
    <t xml:space="preserve">P50-P61 </t>
  </si>
  <si>
    <t xml:space="preserve">J00-J06 </t>
  </si>
  <si>
    <t>P35-P39</t>
  </si>
  <si>
    <t xml:space="preserve">Z30-Z39 </t>
  </si>
  <si>
    <t>Z00-Z13</t>
  </si>
  <si>
    <t>J00-J06</t>
  </si>
  <si>
    <t xml:space="preserve">K00-K14 </t>
  </si>
  <si>
    <t xml:space="preserve">J30-J39 </t>
  </si>
  <si>
    <t xml:space="preserve">L20-L30 </t>
  </si>
  <si>
    <t xml:space="preserve">N30-N39 </t>
  </si>
  <si>
    <t>J40-J47</t>
  </si>
  <si>
    <t xml:space="preserve">F90-F98 </t>
  </si>
  <si>
    <t>E65-E68</t>
  </si>
  <si>
    <t xml:space="preserve">R10-R19 </t>
  </si>
  <si>
    <t xml:space="preserve">J40-J47 </t>
  </si>
  <si>
    <t>L20-L30</t>
  </si>
  <si>
    <t>F90-F98</t>
  </si>
  <si>
    <t xml:space="preserve">T66-T78 </t>
  </si>
  <si>
    <t xml:space="preserve">U00-U49 </t>
  </si>
  <si>
    <t xml:space="preserve">E65-E68 </t>
  </si>
  <si>
    <t>Z30-Z39</t>
  </si>
  <si>
    <t xml:space="preserve">L60-L75 </t>
  </si>
  <si>
    <t xml:space="preserve">F30-F39 </t>
  </si>
  <si>
    <t>R10-R19</t>
  </si>
  <si>
    <t xml:space="preserve">F40-F48 </t>
  </si>
  <si>
    <t xml:space="preserve">G40-G47 </t>
  </si>
  <si>
    <t xml:space="preserve">Z40-Z54 </t>
  </si>
  <si>
    <t xml:space="preserve">M40-M54 </t>
  </si>
  <si>
    <t xml:space="preserve">M60-M79 </t>
  </si>
  <si>
    <t xml:space="preserve">I10-I15 </t>
  </si>
  <si>
    <t xml:space="preserve">M00-M25 </t>
  </si>
  <si>
    <t>M40-M54</t>
  </si>
  <si>
    <t xml:space="preserve">E10-E14 </t>
  </si>
  <si>
    <t>I30-I52</t>
  </si>
  <si>
    <t>Total No Definido / No Reportado</t>
  </si>
  <si>
    <t>Personas en contacto con los servicios de salud por otras circunstancias</t>
  </si>
  <si>
    <t>Personas en contacto con los servicios de salud para investigación y exámenes</t>
  </si>
  <si>
    <t>Trastornos relacionados con la duración de la gestación y el crecimiento fetal</t>
  </si>
  <si>
    <t>Otras infecciones agudas de las vías respiratorias inferiores</t>
  </si>
  <si>
    <t>Trastornos respiratorios y cardiovasculares específicos del periodo perinatal</t>
  </si>
  <si>
    <t>Síntomas y signos generales</t>
  </si>
  <si>
    <t>Trastornos hemorrágicos y hematológicos del feto y del recién nacido</t>
  </si>
  <si>
    <t>Infecciones agudas de las vías respiratorias superiores</t>
  </si>
  <si>
    <t>Personas en contacto con los servicios de salud en circunstancias relacionadas con la reproducción</t>
  </si>
  <si>
    <t>Otro diagnóstico</t>
  </si>
  <si>
    <t>Enfermedades de la cavidad bucal, de las glándulas salivales y de los maxilares</t>
  </si>
  <si>
    <t>Otras infecciones agudas de las vías respiratorias superiores</t>
  </si>
  <si>
    <t>Dermatitis y eczema</t>
  </si>
  <si>
    <t>Otras enfermedades del sistema urinario</t>
  </si>
  <si>
    <t>Enfermedades crónicas de las vías respiratorias inferiores</t>
  </si>
  <si>
    <t>Trastornos emocionales y del comportamiento que aparecen habitualmente en la niñez y en la adolescencia</t>
  </si>
  <si>
    <t>Obesidad y otros tipos de hiperalimentación</t>
  </si>
  <si>
    <t>Síntomas y signos que involucran el sistema digestivo y el abdomen</t>
  </si>
  <si>
    <t>Otros efectos y los no especificados de causas externas</t>
  </si>
  <si>
    <t>Asignación provisoria de nuevas afecciones de etiología incierta</t>
  </si>
  <si>
    <t>Trastornos de las faneras</t>
  </si>
  <si>
    <t>Trastornos del humor</t>
  </si>
  <si>
    <t>Trastornos neuróticos, trastornos relacionados con el estrés y trastornos somatomorfos</t>
  </si>
  <si>
    <t>Trastornos episódicos y paroxísticos</t>
  </si>
  <si>
    <t>Personas en contacto con los servicios de salud para procedimientos específicos y cuidados de salud</t>
  </si>
  <si>
    <t>Dorsopatías</t>
  </si>
  <si>
    <t>Trastornos de los tejidos blandos</t>
  </si>
  <si>
    <t>Enfermedades hipertensivas</t>
  </si>
  <si>
    <t>Artropatías</t>
  </si>
  <si>
    <t>Diabetes mellitus</t>
  </si>
  <si>
    <t>Otras formas de enfermedad del corazón</t>
  </si>
  <si>
    <t>Infecciones especificas del periodo perinatal</t>
  </si>
  <si>
    <t xml:space="preserve">Total </t>
  </si>
  <si>
    <t>Distribución %</t>
  </si>
  <si>
    <t>Menores de 1 año</t>
  </si>
  <si>
    <t>1 a 5 años</t>
  </si>
  <si>
    <t>6 a 9 años</t>
  </si>
  <si>
    <t>10 a 14 años</t>
  </si>
  <si>
    <t>15 a 18 años</t>
  </si>
  <si>
    <t>19 a 26 años</t>
  </si>
  <si>
    <t>27 a 44 años</t>
  </si>
  <si>
    <t>45 a 59 años</t>
  </si>
  <si>
    <t>60 y más años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</si>
  <si>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
Secretaría Seccional de Salud y Protección Social de Antioquia. Cubos3.sispro.gov.co SGD_CUBOS_RIPS_CU - Prestación de servicios de salud. Fecha de generación: 13-10-2023    Variable cuantitativa: número de atenciones. Fecha de reporte: 18-10-2023</t>
    </r>
  </si>
  <si>
    <r>
      <rPr>
        <b/>
        <sz val="10"/>
        <color theme="1"/>
        <rFont val="Arial"/>
        <family val="2"/>
      </rPr>
      <t>Notas:</t>
    </r>
    <r>
      <rPr>
        <sz val="10"/>
        <color theme="1"/>
        <rFont val="Arial"/>
        <family val="2"/>
      </rPr>
      <t xml:space="preserve">
Los grupos de edad están presentados en años.
Los datos relacionados en los no definidos/ No reportados corresponde al sexo.
No se relacionan los No definidos/ No reportados de la Zona, debido a que no se cuenta con una columna para estos, pero los mismos hacen la diferencia entre el total menos la sumatoria de cabecera y rural  con una distribución del 6,64% de lo reportado en el Departamento.</t>
    </r>
  </si>
  <si>
    <t>Diez primeras causas de consulta de morbilidad en Antioquia según grupos de edad, zona y sexo.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</si>
</sst>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2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3" fontId="2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9" fillId="8" borderId="1" xfId="1" applyFont="1" applyFill="1" applyBorder="1" applyAlignment="1">
      <alignment horizontal="center" vertical="center"/>
    </xf>
    <xf numFmtId="3" fontId="9" fillId="8" borderId="1" xfId="1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vertical="center"/>
    </xf>
    <xf numFmtId="3" fontId="8" fillId="7" borderId="2" xfId="0" applyNumberFormat="1" applyFont="1" applyFill="1" applyBorder="1" applyAlignment="1">
      <alignment vertical="center"/>
    </xf>
    <xf numFmtId="4" fontId="8" fillId="7" borderId="1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3" applyFont="1" applyFill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</cellXfs>
  <cellStyles count="5">
    <cellStyle name="Normal" xfId="0" builtinId="0"/>
    <cellStyle name="Normal 2 4" xfId="3" xr:uid="{00000000-0005-0000-0000-000001000000}"/>
    <cellStyle name="Normal 4 4" xfId="1" xr:uid="{00000000-0005-0000-0000-000002000000}"/>
    <cellStyle name="Normal 4 5" xfId="2" xr:uid="{00000000-0005-0000-0000-000003000000}"/>
    <cellStyle name="Normal 5" xfId="4" xr:uid="{00000000-0005-0000-0000-000004000000}"/>
  </cellStyles>
  <dxfs count="0"/>
  <tableStyles count="1" defaultTableStyle="TableStyleMedium2" defaultPivotStyle="PivotStyleLight16">
    <tableStyle name="Invisible" pivot="0" table="0" count="0" xr9:uid="{473C3329-EA45-40A1-B62F-5C120D09392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5"/>
  <sheetViews>
    <sheetView showGridLines="0" tabSelected="1" zoomScale="84" zoomScaleNormal="84" workbookViewId="0">
      <selection activeCell="B129" sqref="B128:B129"/>
    </sheetView>
  </sheetViews>
  <sheetFormatPr baseColWidth="10" defaultRowHeight="14.25" x14ac:dyDescent="0.25"/>
  <cols>
    <col min="1" max="1" width="13.28515625" style="5" customWidth="1"/>
    <col min="2" max="2" width="92.28515625" style="5" bestFit="1" customWidth="1"/>
    <col min="3" max="9" width="15.7109375" style="5" customWidth="1"/>
    <col min="10" max="16384" width="11.42578125" style="5"/>
  </cols>
  <sheetData>
    <row r="1" spans="1:12" ht="54.75" customHeight="1" x14ac:dyDescent="0.25">
      <c r="A1" s="18" t="s">
        <v>98</v>
      </c>
      <c r="B1" s="18"/>
      <c r="C1" s="18"/>
      <c r="D1" s="18"/>
      <c r="E1" s="18"/>
      <c r="F1" s="18"/>
      <c r="G1" s="18"/>
      <c r="H1" s="18"/>
      <c r="I1" s="18"/>
    </row>
    <row r="2" spans="1:12" s="8" customFormat="1" ht="27" customHeight="1" x14ac:dyDescent="0.25">
      <c r="A2" s="29" t="s">
        <v>9</v>
      </c>
      <c r="B2" s="31" t="s">
        <v>1</v>
      </c>
      <c r="C2" s="29" t="s">
        <v>0</v>
      </c>
      <c r="D2" s="29"/>
      <c r="E2" s="30" t="s">
        <v>7</v>
      </c>
      <c r="F2" s="30"/>
      <c r="G2" s="30" t="s">
        <v>8</v>
      </c>
      <c r="H2" s="30"/>
      <c r="I2" s="29" t="s">
        <v>11</v>
      </c>
    </row>
    <row r="3" spans="1:12" s="8" customFormat="1" ht="27" customHeight="1" x14ac:dyDescent="0.25">
      <c r="A3" s="29"/>
      <c r="B3" s="31"/>
      <c r="C3" s="12" t="s">
        <v>10</v>
      </c>
      <c r="D3" s="12" t="s">
        <v>86</v>
      </c>
      <c r="E3" s="13" t="s">
        <v>2</v>
      </c>
      <c r="F3" s="13" t="s">
        <v>3</v>
      </c>
      <c r="G3" s="13" t="s">
        <v>4</v>
      </c>
      <c r="H3" s="13" t="s">
        <v>5</v>
      </c>
      <c r="I3" s="29"/>
    </row>
    <row r="4" spans="1:12" s="8" customFormat="1" ht="27" customHeight="1" x14ac:dyDescent="0.25">
      <c r="A4" s="25" t="s">
        <v>6</v>
      </c>
      <c r="B4" s="25"/>
      <c r="C4" s="14">
        <f>SUM(C17+C30+C43+C56+C69+C82+C95+C108+C121)</f>
        <v>15160912</v>
      </c>
      <c r="D4" s="14">
        <v>100</v>
      </c>
      <c r="E4" s="14">
        <f t="shared" ref="E4:I4" si="0">SUM(E17+E30+E43+E56+E69+E82+E95+E108+E121)</f>
        <v>12899327</v>
      </c>
      <c r="F4" s="14">
        <f t="shared" si="0"/>
        <v>1254974</v>
      </c>
      <c r="G4" s="14">
        <f t="shared" si="0"/>
        <v>5818207</v>
      </c>
      <c r="H4" s="14">
        <f t="shared" si="0"/>
        <v>9296745</v>
      </c>
      <c r="I4" s="14">
        <f t="shared" si="0"/>
        <v>45960</v>
      </c>
    </row>
    <row r="5" spans="1:12" s="8" customFormat="1" ht="27" customHeight="1" x14ac:dyDescent="0.25">
      <c r="A5" s="26" t="s">
        <v>87</v>
      </c>
      <c r="B5" s="27"/>
      <c r="C5" s="27"/>
      <c r="D5" s="27"/>
      <c r="E5" s="27"/>
      <c r="F5" s="27"/>
      <c r="G5" s="27"/>
      <c r="H5" s="27"/>
      <c r="I5" s="28"/>
    </row>
    <row r="6" spans="1:12" s="8" customFormat="1" ht="27" customHeight="1" x14ac:dyDescent="0.25">
      <c r="A6" s="1" t="s">
        <v>12</v>
      </c>
      <c r="B6" s="9" t="s">
        <v>53</v>
      </c>
      <c r="C6" s="6">
        <v>23178</v>
      </c>
      <c r="D6" s="7">
        <f>C6*$D$4/$C$4</f>
        <v>0.15287998505630795</v>
      </c>
      <c r="E6" s="6">
        <v>20612</v>
      </c>
      <c r="F6" s="6">
        <v>2488</v>
      </c>
      <c r="G6" s="6">
        <v>12045</v>
      </c>
      <c r="H6" s="6">
        <v>10998</v>
      </c>
      <c r="I6" s="6">
        <v>135</v>
      </c>
    </row>
    <row r="7" spans="1:12" s="8" customFormat="1" ht="27" customHeight="1" x14ac:dyDescent="0.25">
      <c r="A7" s="1" t="s">
        <v>13</v>
      </c>
      <c r="B7" s="9" t="s">
        <v>54</v>
      </c>
      <c r="C7" s="6">
        <v>67832</v>
      </c>
      <c r="D7" s="7">
        <f t="shared" ref="D7:D16" si="1">C7*$D$4/$C$4</f>
        <v>0.44741371759165938</v>
      </c>
      <c r="E7" s="6">
        <v>54423</v>
      </c>
      <c r="F7" s="6">
        <v>13167</v>
      </c>
      <c r="G7" s="6">
        <v>34861</v>
      </c>
      <c r="H7" s="6">
        <v>32731</v>
      </c>
      <c r="I7" s="6">
        <v>240</v>
      </c>
    </row>
    <row r="8" spans="1:12" s="8" customFormat="1" ht="27" customHeight="1" x14ac:dyDescent="0.25">
      <c r="A8" s="1" t="s">
        <v>14</v>
      </c>
      <c r="B8" s="9" t="s">
        <v>55</v>
      </c>
      <c r="C8" s="6">
        <v>20508</v>
      </c>
      <c r="D8" s="7">
        <f t="shared" si="1"/>
        <v>0.13526890730584018</v>
      </c>
      <c r="E8" s="6">
        <v>16433</v>
      </c>
      <c r="F8" s="6">
        <v>3498</v>
      </c>
      <c r="G8" s="6">
        <v>9770</v>
      </c>
      <c r="H8" s="6">
        <v>9670</v>
      </c>
      <c r="I8" s="6">
        <v>1068</v>
      </c>
    </row>
    <row r="9" spans="1:12" s="8" customFormat="1" ht="27" customHeight="1" x14ac:dyDescent="0.25">
      <c r="A9" s="1" t="s">
        <v>15</v>
      </c>
      <c r="B9" s="9" t="s">
        <v>56</v>
      </c>
      <c r="C9" s="6">
        <v>27338</v>
      </c>
      <c r="D9" s="7">
        <f t="shared" si="1"/>
        <v>0.18031896761883454</v>
      </c>
      <c r="E9" s="6">
        <v>24147</v>
      </c>
      <c r="F9" s="6">
        <v>3022</v>
      </c>
      <c r="G9" s="6">
        <v>16219</v>
      </c>
      <c r="H9" s="6">
        <v>10762</v>
      </c>
      <c r="I9" s="6">
        <v>357</v>
      </c>
      <c r="L9" s="11"/>
    </row>
    <row r="10" spans="1:12" s="8" customFormat="1" ht="27" customHeight="1" x14ac:dyDescent="0.25">
      <c r="A10" s="1" t="s">
        <v>16</v>
      </c>
      <c r="B10" s="9" t="s">
        <v>57</v>
      </c>
      <c r="C10" s="6">
        <v>12604</v>
      </c>
      <c r="D10" s="7">
        <f t="shared" si="1"/>
        <v>8.313484043703967E-2</v>
      </c>
      <c r="E10" s="6">
        <v>9996</v>
      </c>
      <c r="F10" s="6">
        <v>2261</v>
      </c>
      <c r="G10" s="6">
        <v>6774</v>
      </c>
      <c r="H10" s="6">
        <v>5259</v>
      </c>
      <c r="I10" s="6">
        <v>571</v>
      </c>
    </row>
    <row r="11" spans="1:12" s="8" customFormat="1" ht="27" customHeight="1" x14ac:dyDescent="0.25">
      <c r="A11" s="1" t="s">
        <v>17</v>
      </c>
      <c r="B11" s="9" t="s">
        <v>58</v>
      </c>
      <c r="C11" s="6">
        <v>17512</v>
      </c>
      <c r="D11" s="7">
        <f t="shared" si="1"/>
        <v>0.11550756313340517</v>
      </c>
      <c r="E11" s="6">
        <v>15818</v>
      </c>
      <c r="F11" s="6">
        <v>1622</v>
      </c>
      <c r="G11" s="6">
        <v>9425</v>
      </c>
      <c r="H11" s="6">
        <v>7642</v>
      </c>
      <c r="I11" s="6">
        <v>445</v>
      </c>
    </row>
    <row r="12" spans="1:12" s="8" customFormat="1" ht="27" customHeight="1" x14ac:dyDescent="0.25">
      <c r="A12" s="1" t="s">
        <v>18</v>
      </c>
      <c r="B12" s="9" t="s">
        <v>59</v>
      </c>
      <c r="C12" s="6">
        <v>6242</v>
      </c>
      <c r="D12" s="7">
        <f t="shared" si="1"/>
        <v>4.1171665662329548E-2</v>
      </c>
      <c r="E12" s="6">
        <v>5333</v>
      </c>
      <c r="F12" s="6">
        <v>820</v>
      </c>
      <c r="G12" s="6">
        <v>3446</v>
      </c>
      <c r="H12" s="6">
        <v>2760</v>
      </c>
      <c r="I12" s="6">
        <v>36</v>
      </c>
    </row>
    <row r="13" spans="1:12" s="8" customFormat="1" ht="27" customHeight="1" x14ac:dyDescent="0.25">
      <c r="A13" s="1" t="s">
        <v>19</v>
      </c>
      <c r="B13" s="9" t="s">
        <v>60</v>
      </c>
      <c r="C13" s="6">
        <v>13732</v>
      </c>
      <c r="D13" s="7">
        <f t="shared" si="1"/>
        <v>9.0575026093417069E-2</v>
      </c>
      <c r="E13" s="6">
        <v>12227</v>
      </c>
      <c r="F13" s="6">
        <v>1479</v>
      </c>
      <c r="G13" s="6">
        <v>7356</v>
      </c>
      <c r="H13" s="6">
        <v>6280</v>
      </c>
      <c r="I13" s="6">
        <v>96</v>
      </c>
    </row>
    <row r="14" spans="1:12" s="8" customFormat="1" ht="27" customHeight="1" x14ac:dyDescent="0.25">
      <c r="A14" s="1" t="s">
        <v>20</v>
      </c>
      <c r="B14" s="9" t="s">
        <v>84</v>
      </c>
      <c r="C14" s="6">
        <v>6569</v>
      </c>
      <c r="D14" s="7">
        <f t="shared" si="1"/>
        <v>4.3328527993566616E-2</v>
      </c>
      <c r="E14" s="6">
        <v>5484</v>
      </c>
      <c r="F14" s="6">
        <v>989</v>
      </c>
      <c r="G14" s="6">
        <v>3504</v>
      </c>
      <c r="H14" s="6">
        <v>2558</v>
      </c>
      <c r="I14" s="6">
        <v>507</v>
      </c>
    </row>
    <row r="15" spans="1:12" s="8" customFormat="1" ht="27" customHeight="1" x14ac:dyDescent="0.25">
      <c r="A15" s="1" t="s">
        <v>21</v>
      </c>
      <c r="B15" s="9" t="s">
        <v>61</v>
      </c>
      <c r="C15" s="6">
        <v>3176</v>
      </c>
      <c r="D15" s="7">
        <f t="shared" si="1"/>
        <v>2.094860784100587E-2</v>
      </c>
      <c r="E15" s="6">
        <v>2747</v>
      </c>
      <c r="F15" s="6">
        <v>406</v>
      </c>
      <c r="G15" s="6">
        <v>1670</v>
      </c>
      <c r="H15" s="6">
        <v>1503</v>
      </c>
      <c r="I15" s="6">
        <v>3</v>
      </c>
    </row>
    <row r="16" spans="1:12" s="8" customFormat="1" ht="27" customHeight="1" x14ac:dyDescent="0.25">
      <c r="A16" s="2"/>
      <c r="B16" s="9" t="s">
        <v>62</v>
      </c>
      <c r="C16" s="6">
        <v>92299</v>
      </c>
      <c r="D16" s="7">
        <f t="shared" si="1"/>
        <v>0.60879582969678869</v>
      </c>
      <c r="E16" s="6">
        <v>79987</v>
      </c>
      <c r="F16" s="6">
        <v>11872</v>
      </c>
      <c r="G16" s="6">
        <v>48582</v>
      </c>
      <c r="H16" s="6">
        <v>40546</v>
      </c>
      <c r="I16" s="6">
        <v>3171</v>
      </c>
    </row>
    <row r="17" spans="1:9" s="8" customFormat="1" ht="27" customHeight="1" x14ac:dyDescent="0.25">
      <c r="A17" s="21" t="s">
        <v>85</v>
      </c>
      <c r="B17" s="22"/>
      <c r="C17" s="15">
        <f>SUM(C6:C16)</f>
        <v>290990</v>
      </c>
      <c r="D17" s="15">
        <f t="shared" ref="D17:I17" si="2">SUM(D6:D16)</f>
        <v>1.919343638430195</v>
      </c>
      <c r="E17" s="15">
        <f t="shared" si="2"/>
        <v>247207</v>
      </c>
      <c r="F17" s="15">
        <f t="shared" si="2"/>
        <v>41624</v>
      </c>
      <c r="G17" s="15">
        <f t="shared" si="2"/>
        <v>153652</v>
      </c>
      <c r="H17" s="15">
        <f t="shared" si="2"/>
        <v>130709</v>
      </c>
      <c r="I17" s="15">
        <f t="shared" si="2"/>
        <v>6629</v>
      </c>
    </row>
    <row r="18" spans="1:9" s="8" customFormat="1" ht="27" customHeight="1" x14ac:dyDescent="0.25">
      <c r="A18" s="26" t="s">
        <v>88</v>
      </c>
      <c r="B18" s="27"/>
      <c r="C18" s="27"/>
      <c r="D18" s="27"/>
      <c r="E18" s="27"/>
      <c r="F18" s="27"/>
      <c r="G18" s="27"/>
      <c r="H18" s="27"/>
      <c r="I18" s="28"/>
    </row>
    <row r="19" spans="1:9" s="8" customFormat="1" ht="27" customHeight="1" x14ac:dyDescent="0.25">
      <c r="A19" s="1" t="s">
        <v>12</v>
      </c>
      <c r="B19" s="9" t="s">
        <v>53</v>
      </c>
      <c r="C19" s="6">
        <v>47898</v>
      </c>
      <c r="D19" s="7">
        <f>C19*$D$4/$C$4</f>
        <v>0.3159308622067063</v>
      </c>
      <c r="E19" s="6">
        <v>43995</v>
      </c>
      <c r="F19" s="6">
        <v>3877</v>
      </c>
      <c r="G19" s="6">
        <v>24563</v>
      </c>
      <c r="H19" s="6">
        <v>23181</v>
      </c>
      <c r="I19" s="6">
        <v>154</v>
      </c>
    </row>
    <row r="20" spans="1:9" s="8" customFormat="1" ht="27" customHeight="1" x14ac:dyDescent="0.25">
      <c r="A20" s="1" t="s">
        <v>22</v>
      </c>
      <c r="B20" s="9" t="s">
        <v>54</v>
      </c>
      <c r="C20" s="6">
        <v>212458</v>
      </c>
      <c r="D20" s="7">
        <f t="shared" ref="D20:D29" si="3">C20*$D$4/$C$4</f>
        <v>1.4013536916512674</v>
      </c>
      <c r="E20" s="6">
        <v>179404</v>
      </c>
      <c r="F20" s="6">
        <v>32675</v>
      </c>
      <c r="G20" s="6">
        <v>108435</v>
      </c>
      <c r="H20" s="6">
        <v>103632</v>
      </c>
      <c r="I20" s="6">
        <v>391</v>
      </c>
    </row>
    <row r="21" spans="1:9" s="8" customFormat="1" ht="27" customHeight="1" x14ac:dyDescent="0.25">
      <c r="A21" s="1" t="s">
        <v>17</v>
      </c>
      <c r="B21" s="9" t="s">
        <v>58</v>
      </c>
      <c r="C21" s="6">
        <v>62742</v>
      </c>
      <c r="D21" s="7">
        <f t="shared" si="3"/>
        <v>0.41384053940818338</v>
      </c>
      <c r="E21" s="6">
        <v>57622</v>
      </c>
      <c r="F21" s="6">
        <v>5034</v>
      </c>
      <c r="G21" s="6">
        <v>33160</v>
      </c>
      <c r="H21" s="6">
        <v>29298</v>
      </c>
      <c r="I21" s="6">
        <v>284</v>
      </c>
    </row>
    <row r="22" spans="1:9" s="8" customFormat="1" ht="27" customHeight="1" x14ac:dyDescent="0.25">
      <c r="A22" s="1" t="s">
        <v>23</v>
      </c>
      <c r="B22" s="9" t="s">
        <v>60</v>
      </c>
      <c r="C22" s="6">
        <v>60763</v>
      </c>
      <c r="D22" s="7">
        <f t="shared" si="3"/>
        <v>0.4007872349631737</v>
      </c>
      <c r="E22" s="6">
        <v>56423</v>
      </c>
      <c r="F22" s="6">
        <v>4252</v>
      </c>
      <c r="G22" s="6">
        <v>32354</v>
      </c>
      <c r="H22" s="6">
        <v>28222</v>
      </c>
      <c r="I22" s="6">
        <v>187</v>
      </c>
    </row>
    <row r="23" spans="1:9" s="8" customFormat="1" ht="27" customHeight="1" x14ac:dyDescent="0.25">
      <c r="A23" s="1" t="s">
        <v>24</v>
      </c>
      <c r="B23" s="9" t="s">
        <v>63</v>
      </c>
      <c r="C23" s="6">
        <v>32554</v>
      </c>
      <c r="D23" s="7">
        <f t="shared" si="3"/>
        <v>0.21472323037031019</v>
      </c>
      <c r="E23" s="6">
        <v>29280</v>
      </c>
      <c r="F23" s="6">
        <v>3187</v>
      </c>
      <c r="G23" s="6">
        <v>17139</v>
      </c>
      <c r="H23" s="6">
        <v>15391</v>
      </c>
      <c r="I23" s="6">
        <v>24</v>
      </c>
    </row>
    <row r="24" spans="1:9" s="8" customFormat="1" ht="27" customHeight="1" x14ac:dyDescent="0.25">
      <c r="A24" s="1" t="s">
        <v>25</v>
      </c>
      <c r="B24" s="9" t="s">
        <v>64</v>
      </c>
      <c r="C24" s="6">
        <v>32700</v>
      </c>
      <c r="D24" s="7">
        <f t="shared" si="3"/>
        <v>0.21568623312370655</v>
      </c>
      <c r="E24" s="6">
        <v>30711</v>
      </c>
      <c r="F24" s="6">
        <v>1972</v>
      </c>
      <c r="G24" s="6">
        <v>17765</v>
      </c>
      <c r="H24" s="6">
        <v>14874</v>
      </c>
      <c r="I24" s="6">
        <v>61</v>
      </c>
    </row>
    <row r="25" spans="1:9" s="8" customFormat="1" ht="27" customHeight="1" x14ac:dyDescent="0.25">
      <c r="A25" s="1" t="s">
        <v>26</v>
      </c>
      <c r="B25" s="9" t="s">
        <v>65</v>
      </c>
      <c r="C25" s="6">
        <v>10455</v>
      </c>
      <c r="D25" s="7">
        <f t="shared" si="3"/>
        <v>6.896023141615755E-2</v>
      </c>
      <c r="E25" s="6">
        <v>9511</v>
      </c>
      <c r="F25" s="6">
        <v>936</v>
      </c>
      <c r="G25" s="6">
        <v>5194</v>
      </c>
      <c r="H25" s="6">
        <v>5218</v>
      </c>
      <c r="I25" s="6">
        <v>43</v>
      </c>
    </row>
    <row r="26" spans="1:9" s="8" customFormat="1" ht="27" customHeight="1" x14ac:dyDescent="0.25">
      <c r="A26" s="1" t="s">
        <v>15</v>
      </c>
      <c r="B26" s="9" t="s">
        <v>56</v>
      </c>
      <c r="C26" s="6">
        <v>20441</v>
      </c>
      <c r="D26" s="7">
        <f t="shared" si="3"/>
        <v>0.13482698138476101</v>
      </c>
      <c r="E26" s="6">
        <v>18470</v>
      </c>
      <c r="F26" s="6">
        <v>1940</v>
      </c>
      <c r="G26" s="6">
        <v>11022</v>
      </c>
      <c r="H26" s="6">
        <v>8771</v>
      </c>
      <c r="I26" s="6">
        <v>648</v>
      </c>
    </row>
    <row r="27" spans="1:9" s="8" customFormat="1" ht="27" customHeight="1" x14ac:dyDescent="0.25">
      <c r="A27" s="1" t="s">
        <v>27</v>
      </c>
      <c r="B27" s="9" t="s">
        <v>66</v>
      </c>
      <c r="C27" s="6">
        <v>14978</v>
      </c>
      <c r="D27" s="7">
        <f t="shared" si="3"/>
        <v>9.8793529043635364E-2</v>
      </c>
      <c r="E27" s="6">
        <v>13359</v>
      </c>
      <c r="F27" s="6">
        <v>1599</v>
      </c>
      <c r="G27" s="6">
        <v>4963</v>
      </c>
      <c r="H27" s="6">
        <v>9904</v>
      </c>
      <c r="I27" s="6">
        <v>111</v>
      </c>
    </row>
    <row r="28" spans="1:9" s="8" customFormat="1" ht="27" customHeight="1" x14ac:dyDescent="0.25">
      <c r="A28" s="1" t="s">
        <v>28</v>
      </c>
      <c r="B28" s="9" t="s">
        <v>67</v>
      </c>
      <c r="C28" s="6">
        <v>25091</v>
      </c>
      <c r="D28" s="7">
        <f t="shared" si="3"/>
        <v>0.1654979594895083</v>
      </c>
      <c r="E28" s="6">
        <v>23505</v>
      </c>
      <c r="F28" s="6">
        <v>1568</v>
      </c>
      <c r="G28" s="6">
        <v>14336</v>
      </c>
      <c r="H28" s="6">
        <v>10666</v>
      </c>
      <c r="I28" s="6">
        <v>89</v>
      </c>
    </row>
    <row r="29" spans="1:9" s="8" customFormat="1" ht="27" customHeight="1" x14ac:dyDescent="0.25">
      <c r="A29" s="2"/>
      <c r="B29" s="9" t="s">
        <v>62</v>
      </c>
      <c r="C29" s="6">
        <v>297090</v>
      </c>
      <c r="D29" s="7">
        <f t="shared" si="3"/>
        <v>1.9595786849762071</v>
      </c>
      <c r="E29" s="6">
        <v>266726</v>
      </c>
      <c r="F29" s="6">
        <v>29784</v>
      </c>
      <c r="G29" s="6">
        <v>159915</v>
      </c>
      <c r="H29" s="6">
        <v>133932</v>
      </c>
      <c r="I29" s="6">
        <v>3243</v>
      </c>
    </row>
    <row r="30" spans="1:9" s="8" customFormat="1" ht="27" customHeight="1" x14ac:dyDescent="0.25">
      <c r="A30" s="21" t="s">
        <v>0</v>
      </c>
      <c r="B30" s="22"/>
      <c r="C30" s="15">
        <f>SUM(C19:C29)</f>
        <v>817170</v>
      </c>
      <c r="D30" s="15">
        <f t="shared" ref="D30:I30" si="4">SUM(D19:D29)</f>
        <v>5.3899791780336157</v>
      </c>
      <c r="E30" s="15">
        <f t="shared" si="4"/>
        <v>729006</v>
      </c>
      <c r="F30" s="15">
        <f t="shared" si="4"/>
        <v>86824</v>
      </c>
      <c r="G30" s="15">
        <f t="shared" si="4"/>
        <v>428846</v>
      </c>
      <c r="H30" s="15">
        <f t="shared" si="4"/>
        <v>383089</v>
      </c>
      <c r="I30" s="15">
        <f t="shared" si="4"/>
        <v>5235</v>
      </c>
    </row>
    <row r="31" spans="1:9" s="8" customFormat="1" ht="27" customHeight="1" x14ac:dyDescent="0.25">
      <c r="A31" s="26" t="s">
        <v>89</v>
      </c>
      <c r="B31" s="27"/>
      <c r="C31" s="27"/>
      <c r="D31" s="27"/>
      <c r="E31" s="27"/>
      <c r="F31" s="27"/>
      <c r="G31" s="27"/>
      <c r="H31" s="27"/>
      <c r="I31" s="28"/>
    </row>
    <row r="32" spans="1:9" s="8" customFormat="1" ht="27" customHeight="1" x14ac:dyDescent="0.25">
      <c r="A32" s="1" t="s">
        <v>12</v>
      </c>
      <c r="B32" s="9" t="s">
        <v>53</v>
      </c>
      <c r="C32" s="6">
        <v>18875</v>
      </c>
      <c r="D32" s="7">
        <f t="shared" ref="D32:D42" si="5">C32*$D$4/$C$4</f>
        <v>0.12449778746819452</v>
      </c>
      <c r="E32" s="6">
        <v>17634</v>
      </c>
      <c r="F32" s="6">
        <v>1210</v>
      </c>
      <c r="G32" s="6">
        <v>9491</v>
      </c>
      <c r="H32" s="6">
        <v>8995</v>
      </c>
      <c r="I32" s="6">
        <v>389</v>
      </c>
    </row>
    <row r="33" spans="1:9" s="8" customFormat="1" ht="27" customHeight="1" x14ac:dyDescent="0.25">
      <c r="A33" s="1" t="s">
        <v>22</v>
      </c>
      <c r="B33" s="9" t="s">
        <v>54</v>
      </c>
      <c r="C33" s="6">
        <v>76907</v>
      </c>
      <c r="D33" s="7">
        <f t="shared" si="5"/>
        <v>0.50727159421544032</v>
      </c>
      <c r="E33" s="6">
        <v>66500</v>
      </c>
      <c r="F33" s="6">
        <v>10272</v>
      </c>
      <c r="G33" s="6">
        <v>37776</v>
      </c>
      <c r="H33" s="6">
        <v>37088</v>
      </c>
      <c r="I33" s="6">
        <v>2043</v>
      </c>
    </row>
    <row r="34" spans="1:9" s="8" customFormat="1" ht="27" customHeight="1" x14ac:dyDescent="0.25">
      <c r="A34" s="1" t="s">
        <v>24</v>
      </c>
      <c r="B34" s="9" t="s">
        <v>63</v>
      </c>
      <c r="C34" s="6">
        <v>37961</v>
      </c>
      <c r="D34" s="7">
        <f t="shared" si="5"/>
        <v>0.25038731179232487</v>
      </c>
      <c r="E34" s="6">
        <v>34424</v>
      </c>
      <c r="F34" s="6">
        <v>3421</v>
      </c>
      <c r="G34" s="6">
        <v>18971</v>
      </c>
      <c r="H34" s="6">
        <v>18122</v>
      </c>
      <c r="I34" s="6">
        <v>868</v>
      </c>
    </row>
    <row r="35" spans="1:9" s="8" customFormat="1" ht="27" customHeight="1" x14ac:dyDescent="0.25">
      <c r="A35" s="1" t="s">
        <v>17</v>
      </c>
      <c r="B35" s="9" t="s">
        <v>58</v>
      </c>
      <c r="C35" s="6">
        <v>26877</v>
      </c>
      <c r="D35" s="7">
        <f t="shared" si="5"/>
        <v>0.17727825344543915</v>
      </c>
      <c r="E35" s="6">
        <v>25057</v>
      </c>
      <c r="F35" s="6">
        <v>1768</v>
      </c>
      <c r="G35" s="6">
        <v>13498</v>
      </c>
      <c r="H35" s="6">
        <v>12865</v>
      </c>
      <c r="I35" s="6">
        <v>514</v>
      </c>
    </row>
    <row r="36" spans="1:9" s="8" customFormat="1" ht="27" customHeight="1" x14ac:dyDescent="0.25">
      <c r="A36" s="1" t="s">
        <v>25</v>
      </c>
      <c r="B36" s="9" t="s">
        <v>64</v>
      </c>
      <c r="C36" s="6">
        <v>14817</v>
      </c>
      <c r="D36" s="7">
        <f t="shared" si="5"/>
        <v>9.7731587651191429E-2</v>
      </c>
      <c r="E36" s="6">
        <v>13918</v>
      </c>
      <c r="F36" s="6">
        <v>868</v>
      </c>
      <c r="G36" s="6">
        <v>8217</v>
      </c>
      <c r="H36" s="6">
        <v>6364</v>
      </c>
      <c r="I36" s="6">
        <v>236</v>
      </c>
    </row>
    <row r="37" spans="1:9" s="8" customFormat="1" ht="27" customHeight="1" x14ac:dyDescent="0.25">
      <c r="A37" s="1" t="s">
        <v>29</v>
      </c>
      <c r="B37" s="9" t="s">
        <v>68</v>
      </c>
      <c r="C37" s="6">
        <v>8728</v>
      </c>
      <c r="D37" s="7">
        <f t="shared" si="5"/>
        <v>5.7569096107147118E-2</v>
      </c>
      <c r="E37" s="6">
        <v>8029</v>
      </c>
      <c r="F37" s="6">
        <v>673</v>
      </c>
      <c r="G37" s="6">
        <v>5926</v>
      </c>
      <c r="H37" s="6">
        <v>2542</v>
      </c>
      <c r="I37" s="6">
        <v>260</v>
      </c>
    </row>
    <row r="38" spans="1:9" s="8" customFormat="1" ht="27" customHeight="1" x14ac:dyDescent="0.25">
      <c r="A38" s="1" t="s">
        <v>30</v>
      </c>
      <c r="B38" s="9" t="s">
        <v>69</v>
      </c>
      <c r="C38" s="6">
        <v>3094</v>
      </c>
      <c r="D38" s="7">
        <f t="shared" si="5"/>
        <v>2.0407743280879145E-2</v>
      </c>
      <c r="E38" s="6">
        <v>2864</v>
      </c>
      <c r="F38" s="6">
        <v>227</v>
      </c>
      <c r="G38" s="6">
        <v>1620</v>
      </c>
      <c r="H38" s="6">
        <v>1400</v>
      </c>
      <c r="I38" s="6">
        <v>74</v>
      </c>
    </row>
    <row r="39" spans="1:9" s="8" customFormat="1" ht="27" customHeight="1" x14ac:dyDescent="0.25">
      <c r="A39" s="1" t="s">
        <v>31</v>
      </c>
      <c r="B39" s="9" t="s">
        <v>70</v>
      </c>
      <c r="C39" s="6">
        <v>11266</v>
      </c>
      <c r="D39" s="7">
        <f t="shared" si="5"/>
        <v>7.4309513833996269E-2</v>
      </c>
      <c r="E39" s="6">
        <v>10048</v>
      </c>
      <c r="F39" s="6">
        <v>1192</v>
      </c>
      <c r="G39" s="6">
        <v>5120</v>
      </c>
      <c r="H39" s="6">
        <v>5845</v>
      </c>
      <c r="I39" s="6">
        <v>301</v>
      </c>
    </row>
    <row r="40" spans="1:9" s="8" customFormat="1" ht="27" customHeight="1" x14ac:dyDescent="0.25">
      <c r="A40" s="1" t="s">
        <v>32</v>
      </c>
      <c r="B40" s="9" t="s">
        <v>67</v>
      </c>
      <c r="C40" s="6">
        <v>12105</v>
      </c>
      <c r="D40" s="7">
        <f t="shared" si="5"/>
        <v>7.9843481711390454E-2</v>
      </c>
      <c r="E40" s="6">
        <v>11371</v>
      </c>
      <c r="F40" s="6">
        <v>703</v>
      </c>
      <c r="G40" s="6">
        <v>6565</v>
      </c>
      <c r="H40" s="6">
        <v>5396</v>
      </c>
      <c r="I40" s="6">
        <v>144</v>
      </c>
    </row>
    <row r="41" spans="1:9" s="8" customFormat="1" ht="27" customHeight="1" x14ac:dyDescent="0.25">
      <c r="A41" s="1" t="s">
        <v>33</v>
      </c>
      <c r="B41" s="9" t="s">
        <v>65</v>
      </c>
      <c r="C41" s="6">
        <v>4599</v>
      </c>
      <c r="D41" s="7">
        <f t="shared" si="5"/>
        <v>3.0334586731985518E-2</v>
      </c>
      <c r="E41" s="6">
        <v>4303</v>
      </c>
      <c r="F41" s="6">
        <v>287</v>
      </c>
      <c r="G41" s="6">
        <v>2003</v>
      </c>
      <c r="H41" s="6">
        <v>2488</v>
      </c>
      <c r="I41" s="6">
        <v>108</v>
      </c>
    </row>
    <row r="42" spans="1:9" s="8" customFormat="1" ht="27" customHeight="1" x14ac:dyDescent="0.25">
      <c r="A42" s="2"/>
      <c r="B42" s="9" t="s">
        <v>62</v>
      </c>
      <c r="C42" s="6">
        <v>174941</v>
      </c>
      <c r="D42" s="7">
        <f t="shared" si="5"/>
        <v>1.1538949635747506</v>
      </c>
      <c r="E42" s="6">
        <v>158957</v>
      </c>
      <c r="F42" s="6">
        <v>15378</v>
      </c>
      <c r="G42" s="6">
        <v>91251</v>
      </c>
      <c r="H42" s="6">
        <v>79541</v>
      </c>
      <c r="I42" s="6">
        <v>4149</v>
      </c>
    </row>
    <row r="43" spans="1:9" s="8" customFormat="1" ht="27" customHeight="1" x14ac:dyDescent="0.25">
      <c r="A43" s="21" t="s">
        <v>0</v>
      </c>
      <c r="B43" s="22"/>
      <c r="C43" s="15">
        <f>SUM(C32:C42)</f>
        <v>390170</v>
      </c>
      <c r="D43" s="15">
        <f t="shared" ref="D43:I43" si="6">SUM(D32:D42)</f>
        <v>2.5735259198127394</v>
      </c>
      <c r="E43" s="15">
        <f t="shared" si="6"/>
        <v>353105</v>
      </c>
      <c r="F43" s="15">
        <f t="shared" si="6"/>
        <v>35999</v>
      </c>
      <c r="G43" s="15">
        <f t="shared" si="6"/>
        <v>200438</v>
      </c>
      <c r="H43" s="15">
        <f t="shared" si="6"/>
        <v>180646</v>
      </c>
      <c r="I43" s="15">
        <f t="shared" si="6"/>
        <v>9086</v>
      </c>
    </row>
    <row r="44" spans="1:9" s="8" customFormat="1" ht="27" customHeight="1" x14ac:dyDescent="0.25">
      <c r="A44" s="26" t="s">
        <v>90</v>
      </c>
      <c r="B44" s="27"/>
      <c r="C44" s="27"/>
      <c r="D44" s="27"/>
      <c r="E44" s="27"/>
      <c r="F44" s="27"/>
      <c r="G44" s="27"/>
      <c r="H44" s="27"/>
      <c r="I44" s="28"/>
    </row>
    <row r="45" spans="1:9" s="8" customFormat="1" ht="27" customHeight="1" x14ac:dyDescent="0.25">
      <c r="A45" s="1" t="s">
        <v>12</v>
      </c>
      <c r="B45" s="9" t="s">
        <v>53</v>
      </c>
      <c r="C45" s="6">
        <v>16059</v>
      </c>
      <c r="D45" s="7">
        <f t="shared" ref="D45:D55" si="7">C45*$D$4/$C$4</f>
        <v>0.10592370696433037</v>
      </c>
      <c r="E45" s="6">
        <v>15273</v>
      </c>
      <c r="F45" s="6">
        <v>718</v>
      </c>
      <c r="G45" s="6">
        <v>7742</v>
      </c>
      <c r="H45" s="6">
        <v>8224</v>
      </c>
      <c r="I45" s="6">
        <v>93</v>
      </c>
    </row>
    <row r="46" spans="1:9" s="8" customFormat="1" ht="27" customHeight="1" x14ac:dyDescent="0.25">
      <c r="A46" s="1" t="s">
        <v>13</v>
      </c>
      <c r="B46" s="9" t="s">
        <v>54</v>
      </c>
      <c r="C46" s="6">
        <v>80917</v>
      </c>
      <c r="D46" s="7">
        <f t="shared" si="7"/>
        <v>0.53372119038749122</v>
      </c>
      <c r="E46" s="6">
        <v>70641</v>
      </c>
      <c r="F46" s="6">
        <v>10162</v>
      </c>
      <c r="G46" s="6">
        <v>37704</v>
      </c>
      <c r="H46" s="6">
        <v>42869</v>
      </c>
      <c r="I46" s="6">
        <v>344</v>
      </c>
    </row>
    <row r="47" spans="1:9" s="8" customFormat="1" ht="27" customHeight="1" x14ac:dyDescent="0.25">
      <c r="A47" s="1" t="s">
        <v>24</v>
      </c>
      <c r="B47" s="9" t="s">
        <v>63</v>
      </c>
      <c r="C47" s="6">
        <v>41115</v>
      </c>
      <c r="D47" s="7">
        <f t="shared" si="7"/>
        <v>0.27119080962939435</v>
      </c>
      <c r="E47" s="6">
        <v>37961</v>
      </c>
      <c r="F47" s="6">
        <v>3103</v>
      </c>
      <c r="G47" s="6">
        <v>19887</v>
      </c>
      <c r="H47" s="6">
        <v>21052</v>
      </c>
      <c r="I47" s="6">
        <v>176</v>
      </c>
    </row>
    <row r="48" spans="1:9" s="8" customFormat="1" ht="27" customHeight="1" x14ac:dyDescent="0.25">
      <c r="A48" s="1" t="s">
        <v>17</v>
      </c>
      <c r="B48" s="9" t="s">
        <v>58</v>
      </c>
      <c r="C48" s="6">
        <v>29414</v>
      </c>
      <c r="D48" s="7">
        <f t="shared" si="7"/>
        <v>0.19401207526301847</v>
      </c>
      <c r="E48" s="6">
        <v>27150</v>
      </c>
      <c r="F48" s="6">
        <v>2240</v>
      </c>
      <c r="G48" s="6">
        <v>14341</v>
      </c>
      <c r="H48" s="6">
        <v>14980</v>
      </c>
      <c r="I48" s="6">
        <v>93</v>
      </c>
    </row>
    <row r="49" spans="1:9" s="8" customFormat="1" ht="27" customHeight="1" x14ac:dyDescent="0.25">
      <c r="A49" s="1" t="s">
        <v>34</v>
      </c>
      <c r="B49" s="9" t="s">
        <v>68</v>
      </c>
      <c r="C49" s="6">
        <v>11559</v>
      </c>
      <c r="D49" s="7">
        <f t="shared" si="7"/>
        <v>7.6242115250058834E-2</v>
      </c>
      <c r="E49" s="6">
        <v>10575</v>
      </c>
      <c r="F49" s="6">
        <v>973</v>
      </c>
      <c r="G49" s="6">
        <v>7605</v>
      </c>
      <c r="H49" s="6">
        <v>3859</v>
      </c>
      <c r="I49" s="6">
        <v>95</v>
      </c>
    </row>
    <row r="50" spans="1:9" s="8" customFormat="1" ht="27" customHeight="1" x14ac:dyDescent="0.25">
      <c r="A50" s="1" t="s">
        <v>25</v>
      </c>
      <c r="B50" s="9" t="s">
        <v>64</v>
      </c>
      <c r="C50" s="6">
        <v>11607</v>
      </c>
      <c r="D50" s="7">
        <f t="shared" si="7"/>
        <v>7.6558718895011063E-2</v>
      </c>
      <c r="E50" s="6">
        <v>11006</v>
      </c>
      <c r="F50" s="6">
        <v>597</v>
      </c>
      <c r="G50" s="6">
        <v>6723</v>
      </c>
      <c r="H50" s="6">
        <v>4811</v>
      </c>
      <c r="I50" s="6">
        <v>73</v>
      </c>
    </row>
    <row r="51" spans="1:9" s="8" customFormat="1" ht="27" customHeight="1" x14ac:dyDescent="0.25">
      <c r="A51" s="1" t="s">
        <v>35</v>
      </c>
      <c r="B51" s="9" t="s">
        <v>71</v>
      </c>
      <c r="C51" s="6">
        <v>10210</v>
      </c>
      <c r="D51" s="7">
        <f t="shared" si="7"/>
        <v>6.7344233645047213E-2</v>
      </c>
      <c r="E51" s="6">
        <v>8767</v>
      </c>
      <c r="F51" s="6">
        <v>1395</v>
      </c>
      <c r="G51" s="6">
        <v>2653</v>
      </c>
      <c r="H51" s="6">
        <v>7531</v>
      </c>
      <c r="I51" s="6">
        <v>26</v>
      </c>
    </row>
    <row r="52" spans="1:9" s="8" customFormat="1" ht="27" customHeight="1" x14ac:dyDescent="0.25">
      <c r="A52" s="1" t="s">
        <v>31</v>
      </c>
      <c r="B52" s="9" t="s">
        <v>70</v>
      </c>
      <c r="C52" s="6">
        <v>12750</v>
      </c>
      <c r="D52" s="7">
        <f t="shared" si="7"/>
        <v>8.4097843190436034E-2</v>
      </c>
      <c r="E52" s="6">
        <v>11070</v>
      </c>
      <c r="F52" s="6">
        <v>1662</v>
      </c>
      <c r="G52" s="6">
        <v>5412</v>
      </c>
      <c r="H52" s="6">
        <v>7300</v>
      </c>
      <c r="I52" s="6">
        <v>38</v>
      </c>
    </row>
    <row r="53" spans="1:9" s="8" customFormat="1" ht="27" customHeight="1" x14ac:dyDescent="0.25">
      <c r="A53" s="1" t="s">
        <v>36</v>
      </c>
      <c r="B53" s="9" t="s">
        <v>72</v>
      </c>
      <c r="C53" s="6">
        <v>2219</v>
      </c>
      <c r="D53" s="7">
        <f t="shared" si="7"/>
        <v>1.4636322669770789E-2</v>
      </c>
      <c r="E53" s="6">
        <v>2163</v>
      </c>
      <c r="F53" s="6">
        <v>51</v>
      </c>
      <c r="G53" s="6">
        <v>1199</v>
      </c>
      <c r="H53" s="6">
        <v>1016</v>
      </c>
      <c r="I53" s="6">
        <v>4</v>
      </c>
    </row>
    <row r="54" spans="1:9" s="8" customFormat="1" ht="27" customHeight="1" x14ac:dyDescent="0.25">
      <c r="A54" s="1" t="s">
        <v>37</v>
      </c>
      <c r="B54" s="9" t="s">
        <v>69</v>
      </c>
      <c r="C54" s="6">
        <v>3438</v>
      </c>
      <c r="D54" s="7">
        <f t="shared" si="7"/>
        <v>2.2676736069703458E-2</v>
      </c>
      <c r="E54" s="6">
        <v>3135</v>
      </c>
      <c r="F54" s="6">
        <v>303</v>
      </c>
      <c r="G54" s="6">
        <v>1989</v>
      </c>
      <c r="H54" s="6">
        <v>1420</v>
      </c>
      <c r="I54" s="6">
        <v>29</v>
      </c>
    </row>
    <row r="55" spans="1:9" s="8" customFormat="1" ht="27" customHeight="1" x14ac:dyDescent="0.25">
      <c r="A55" s="2"/>
      <c r="B55" s="9" t="s">
        <v>62</v>
      </c>
      <c r="C55" s="6">
        <v>238299</v>
      </c>
      <c r="D55" s="7">
        <f t="shared" si="7"/>
        <v>1.5717985830931542</v>
      </c>
      <c r="E55" s="6">
        <v>214598</v>
      </c>
      <c r="F55" s="6">
        <v>23227</v>
      </c>
      <c r="G55" s="6">
        <v>111583</v>
      </c>
      <c r="H55" s="6">
        <v>125779</v>
      </c>
      <c r="I55" s="6">
        <v>937</v>
      </c>
    </row>
    <row r="56" spans="1:9" s="8" customFormat="1" ht="27" customHeight="1" x14ac:dyDescent="0.25">
      <c r="A56" s="21" t="s">
        <v>0</v>
      </c>
      <c r="B56" s="22"/>
      <c r="C56" s="15">
        <f>SUM(C45:C55)</f>
        <v>457587</v>
      </c>
      <c r="D56" s="15">
        <f t="shared" ref="D56:I56" si="8">SUM(D45:D55)</f>
        <v>3.0182023350574161</v>
      </c>
      <c r="E56" s="15">
        <f t="shared" si="8"/>
        <v>412339</v>
      </c>
      <c r="F56" s="15">
        <f t="shared" si="8"/>
        <v>44431</v>
      </c>
      <c r="G56" s="15">
        <f t="shared" si="8"/>
        <v>216838</v>
      </c>
      <c r="H56" s="15">
        <f t="shared" si="8"/>
        <v>238841</v>
      </c>
      <c r="I56" s="15">
        <f t="shared" si="8"/>
        <v>1908</v>
      </c>
    </row>
    <row r="57" spans="1:9" s="8" customFormat="1" ht="27" customHeight="1" x14ac:dyDescent="0.25">
      <c r="A57" s="26" t="s">
        <v>91</v>
      </c>
      <c r="B57" s="27"/>
      <c r="C57" s="27"/>
      <c r="D57" s="27"/>
      <c r="E57" s="27"/>
      <c r="F57" s="27"/>
      <c r="G57" s="27"/>
      <c r="H57" s="27"/>
      <c r="I57" s="28"/>
    </row>
    <row r="58" spans="1:9" s="8" customFormat="1" ht="27" customHeight="1" x14ac:dyDescent="0.25">
      <c r="A58" s="1" t="s">
        <v>12</v>
      </c>
      <c r="B58" s="9" t="s">
        <v>53</v>
      </c>
      <c r="C58" s="6">
        <v>13923</v>
      </c>
      <c r="D58" s="7">
        <f t="shared" ref="D58:D68" si="9">C58*$D$4/$C$4</f>
        <v>9.1834844763956147E-2</v>
      </c>
      <c r="E58" s="6">
        <v>12317</v>
      </c>
      <c r="F58" s="6">
        <v>577</v>
      </c>
      <c r="G58" s="6">
        <v>4917</v>
      </c>
      <c r="H58" s="6">
        <v>8776</v>
      </c>
      <c r="I58" s="6">
        <v>230</v>
      </c>
    </row>
    <row r="59" spans="1:9" s="8" customFormat="1" ht="27" customHeight="1" x14ac:dyDescent="0.25">
      <c r="A59" s="1" t="s">
        <v>13</v>
      </c>
      <c r="B59" s="9" t="s">
        <v>54</v>
      </c>
      <c r="C59" s="6">
        <v>77365</v>
      </c>
      <c r="D59" s="7">
        <f t="shared" si="9"/>
        <v>0.51029252066102615</v>
      </c>
      <c r="E59" s="6">
        <v>65639</v>
      </c>
      <c r="F59" s="6">
        <v>9178</v>
      </c>
      <c r="G59" s="6">
        <v>32342</v>
      </c>
      <c r="H59" s="6">
        <v>44073</v>
      </c>
      <c r="I59" s="6">
        <v>950</v>
      </c>
    </row>
    <row r="60" spans="1:9" s="8" customFormat="1" ht="27" customHeight="1" x14ac:dyDescent="0.25">
      <c r="A60" s="1" t="s">
        <v>38</v>
      </c>
      <c r="B60" s="9" t="s">
        <v>61</v>
      </c>
      <c r="C60" s="6">
        <v>63890</v>
      </c>
      <c r="D60" s="7">
        <f t="shared" si="9"/>
        <v>0.42141264324995753</v>
      </c>
      <c r="E60" s="6">
        <v>47747</v>
      </c>
      <c r="F60" s="6">
        <v>13561</v>
      </c>
      <c r="G60" s="6">
        <v>2958</v>
      </c>
      <c r="H60" s="6">
        <v>60479</v>
      </c>
      <c r="I60" s="6">
        <v>453</v>
      </c>
    </row>
    <row r="61" spans="1:9" s="8" customFormat="1" ht="27" customHeight="1" x14ac:dyDescent="0.25">
      <c r="A61" s="1" t="s">
        <v>24</v>
      </c>
      <c r="B61" s="9" t="s">
        <v>63</v>
      </c>
      <c r="C61" s="6">
        <v>37232</v>
      </c>
      <c r="D61" s="7">
        <f t="shared" si="9"/>
        <v>0.24557889393461291</v>
      </c>
      <c r="E61" s="6">
        <v>33074</v>
      </c>
      <c r="F61" s="6">
        <v>2915</v>
      </c>
      <c r="G61" s="6">
        <v>16702</v>
      </c>
      <c r="H61" s="6">
        <v>20151</v>
      </c>
      <c r="I61" s="6">
        <v>379</v>
      </c>
    </row>
    <row r="62" spans="1:9" s="8" customFormat="1" ht="27" customHeight="1" x14ac:dyDescent="0.25">
      <c r="A62" s="1" t="s">
        <v>17</v>
      </c>
      <c r="B62" s="9" t="s">
        <v>58</v>
      </c>
      <c r="C62" s="6">
        <v>26505</v>
      </c>
      <c r="D62" s="7">
        <f t="shared" si="9"/>
        <v>0.17482457519705938</v>
      </c>
      <c r="E62" s="6">
        <v>22671</v>
      </c>
      <c r="F62" s="6">
        <v>2663</v>
      </c>
      <c r="G62" s="6">
        <v>10057</v>
      </c>
      <c r="H62" s="6">
        <v>16101</v>
      </c>
      <c r="I62" s="6">
        <v>347</v>
      </c>
    </row>
    <row r="63" spans="1:9" s="8" customFormat="1" ht="27" customHeight="1" x14ac:dyDescent="0.25">
      <c r="A63" s="1" t="s">
        <v>39</v>
      </c>
      <c r="B63" s="9" t="s">
        <v>73</v>
      </c>
      <c r="C63" s="6">
        <v>10187</v>
      </c>
      <c r="D63" s="7">
        <f t="shared" si="9"/>
        <v>6.7192527731840937E-2</v>
      </c>
      <c r="E63" s="6">
        <v>9161</v>
      </c>
      <c r="F63" s="6">
        <v>564</v>
      </c>
      <c r="G63" s="6">
        <v>5717</v>
      </c>
      <c r="H63" s="6">
        <v>4348</v>
      </c>
      <c r="I63" s="6">
        <v>122</v>
      </c>
    </row>
    <row r="64" spans="1:9" s="8" customFormat="1" ht="27" customHeight="1" x14ac:dyDescent="0.25">
      <c r="A64" s="1" t="s">
        <v>40</v>
      </c>
      <c r="B64" s="9" t="s">
        <v>74</v>
      </c>
      <c r="C64" s="6">
        <v>8943</v>
      </c>
      <c r="D64" s="7">
        <f t="shared" si="9"/>
        <v>5.8987216600162311E-2</v>
      </c>
      <c r="E64" s="6">
        <v>7873</v>
      </c>
      <c r="F64" s="6">
        <v>813</v>
      </c>
      <c r="G64" s="6">
        <v>2484</v>
      </c>
      <c r="H64" s="6">
        <v>6366</v>
      </c>
      <c r="I64" s="6">
        <v>93</v>
      </c>
    </row>
    <row r="65" spans="1:9" s="8" customFormat="1" ht="27" customHeight="1" x14ac:dyDescent="0.25">
      <c r="A65" s="1" t="s">
        <v>36</v>
      </c>
      <c r="B65" s="9" t="s">
        <v>72</v>
      </c>
      <c r="C65" s="6">
        <v>1753</v>
      </c>
      <c r="D65" s="7">
        <f t="shared" si="9"/>
        <v>1.1562628950026224E-2</v>
      </c>
      <c r="E65" s="6">
        <v>1617</v>
      </c>
      <c r="F65" s="6">
        <v>74</v>
      </c>
      <c r="G65" s="6">
        <v>794</v>
      </c>
      <c r="H65" s="6">
        <v>860</v>
      </c>
      <c r="I65" s="6">
        <v>99</v>
      </c>
    </row>
    <row r="66" spans="1:9" s="8" customFormat="1" ht="27" customHeight="1" x14ac:dyDescent="0.25">
      <c r="A66" s="1" t="s">
        <v>41</v>
      </c>
      <c r="B66" s="9" t="s">
        <v>70</v>
      </c>
      <c r="C66" s="6">
        <v>14717</v>
      </c>
      <c r="D66" s="7">
        <f t="shared" si="9"/>
        <v>9.7071996724207618E-2</v>
      </c>
      <c r="E66" s="6">
        <v>11833</v>
      </c>
      <c r="F66" s="6">
        <v>2446</v>
      </c>
      <c r="G66" s="6">
        <v>3469</v>
      </c>
      <c r="H66" s="6">
        <v>11071</v>
      </c>
      <c r="I66" s="6">
        <v>177</v>
      </c>
    </row>
    <row r="67" spans="1:9" s="8" customFormat="1" ht="27" customHeight="1" x14ac:dyDescent="0.25">
      <c r="A67" s="1" t="s">
        <v>42</v>
      </c>
      <c r="B67" s="9" t="s">
        <v>75</v>
      </c>
      <c r="C67" s="6">
        <v>13158</v>
      </c>
      <c r="D67" s="7">
        <f t="shared" si="9"/>
        <v>8.6788974172529995E-2</v>
      </c>
      <c r="E67" s="6">
        <v>11460</v>
      </c>
      <c r="F67" s="6">
        <v>1277</v>
      </c>
      <c r="G67" s="6">
        <v>3605</v>
      </c>
      <c r="H67" s="6">
        <v>9446</v>
      </c>
      <c r="I67" s="6">
        <v>107</v>
      </c>
    </row>
    <row r="68" spans="1:9" s="8" customFormat="1" ht="27" customHeight="1" x14ac:dyDescent="0.25">
      <c r="A68" s="2"/>
      <c r="B68" s="9" t="s">
        <v>62</v>
      </c>
      <c r="C68" s="6">
        <v>235860</v>
      </c>
      <c r="D68" s="7">
        <f t="shared" si="9"/>
        <v>1.555711160384019</v>
      </c>
      <c r="E68" s="6">
        <v>199527</v>
      </c>
      <c r="F68" s="6">
        <v>27710</v>
      </c>
      <c r="G68" s="6">
        <v>93862</v>
      </c>
      <c r="H68" s="6">
        <v>138785</v>
      </c>
      <c r="I68" s="6">
        <v>3213</v>
      </c>
    </row>
    <row r="69" spans="1:9" s="8" customFormat="1" ht="27" customHeight="1" x14ac:dyDescent="0.25">
      <c r="A69" s="21" t="s">
        <v>0</v>
      </c>
      <c r="B69" s="22"/>
      <c r="C69" s="15">
        <f>SUM(C58:C68)</f>
        <v>503533</v>
      </c>
      <c r="D69" s="15">
        <f t="shared" ref="D69:I69" si="10">SUM(D58:D68)</f>
        <v>3.3212579823693984</v>
      </c>
      <c r="E69" s="15">
        <f t="shared" si="10"/>
        <v>422919</v>
      </c>
      <c r="F69" s="15">
        <f t="shared" si="10"/>
        <v>61778</v>
      </c>
      <c r="G69" s="15">
        <f t="shared" si="10"/>
        <v>176907</v>
      </c>
      <c r="H69" s="15">
        <f t="shared" si="10"/>
        <v>320456</v>
      </c>
      <c r="I69" s="15">
        <f t="shared" si="10"/>
        <v>6170</v>
      </c>
    </row>
    <row r="70" spans="1:9" s="8" customFormat="1" ht="27" customHeight="1" x14ac:dyDescent="0.25">
      <c r="A70" s="26" t="s">
        <v>92</v>
      </c>
      <c r="B70" s="27"/>
      <c r="C70" s="27"/>
      <c r="D70" s="27"/>
      <c r="E70" s="27"/>
      <c r="F70" s="27"/>
      <c r="G70" s="27"/>
      <c r="H70" s="27"/>
      <c r="I70" s="28"/>
    </row>
    <row r="71" spans="1:9" s="8" customFormat="1" ht="27" customHeight="1" x14ac:dyDescent="0.25">
      <c r="A71" s="1" t="s">
        <v>12</v>
      </c>
      <c r="B71" s="10" t="s">
        <v>53</v>
      </c>
      <c r="C71" s="6">
        <v>43670</v>
      </c>
      <c r="D71" s="7">
        <f t="shared" ref="D71:D81" si="11">C71*$D$4/$C$4</f>
        <v>0.28804335781383072</v>
      </c>
      <c r="E71" s="6">
        <v>41559</v>
      </c>
      <c r="F71" s="6">
        <v>1732</v>
      </c>
      <c r="G71" s="6">
        <v>12022</v>
      </c>
      <c r="H71" s="6">
        <v>31372</v>
      </c>
      <c r="I71" s="6">
        <v>276</v>
      </c>
    </row>
    <row r="72" spans="1:9" s="8" customFormat="1" ht="27" customHeight="1" x14ac:dyDescent="0.25">
      <c r="A72" s="1" t="s">
        <v>13</v>
      </c>
      <c r="B72" s="10" t="s">
        <v>54</v>
      </c>
      <c r="C72" s="6">
        <v>201678</v>
      </c>
      <c r="D72" s="7">
        <f t="shared" si="11"/>
        <v>1.3302497897224124</v>
      </c>
      <c r="E72" s="6">
        <v>185277</v>
      </c>
      <c r="F72" s="6">
        <v>15430</v>
      </c>
      <c r="G72" s="6">
        <v>77657</v>
      </c>
      <c r="H72" s="6">
        <v>122165</v>
      </c>
      <c r="I72" s="6">
        <v>1856</v>
      </c>
    </row>
    <row r="73" spans="1:9" s="8" customFormat="1" ht="27" customHeight="1" x14ac:dyDescent="0.25">
      <c r="A73" s="1" t="s">
        <v>21</v>
      </c>
      <c r="B73" s="10" t="s">
        <v>61</v>
      </c>
      <c r="C73" s="6">
        <v>222695</v>
      </c>
      <c r="D73" s="7">
        <f t="shared" si="11"/>
        <v>1.4688760148466002</v>
      </c>
      <c r="E73" s="6">
        <v>181675</v>
      </c>
      <c r="F73" s="6">
        <v>36286</v>
      </c>
      <c r="G73" s="6">
        <v>6898</v>
      </c>
      <c r="H73" s="6">
        <v>214648</v>
      </c>
      <c r="I73" s="6">
        <v>1149</v>
      </c>
    </row>
    <row r="74" spans="1:9" s="8" customFormat="1" ht="27" customHeight="1" x14ac:dyDescent="0.25">
      <c r="A74" s="1" t="s">
        <v>36</v>
      </c>
      <c r="B74" s="10" t="s">
        <v>72</v>
      </c>
      <c r="C74" s="6">
        <v>20491</v>
      </c>
      <c r="D74" s="7">
        <f t="shared" si="11"/>
        <v>0.13515677684825292</v>
      </c>
      <c r="E74" s="6">
        <v>19826</v>
      </c>
      <c r="F74" s="6">
        <v>578</v>
      </c>
      <c r="G74" s="6">
        <v>7989</v>
      </c>
      <c r="H74" s="6">
        <v>12361</v>
      </c>
      <c r="I74" s="6">
        <v>141</v>
      </c>
    </row>
    <row r="75" spans="1:9" s="8" customFormat="1" ht="27" customHeight="1" x14ac:dyDescent="0.25">
      <c r="A75" s="1" t="s">
        <v>17</v>
      </c>
      <c r="B75" s="10" t="s">
        <v>58</v>
      </c>
      <c r="C75" s="6">
        <v>88963</v>
      </c>
      <c r="D75" s="7">
        <f t="shared" si="11"/>
        <v>0.58679187637260877</v>
      </c>
      <c r="E75" s="6">
        <v>82931</v>
      </c>
      <c r="F75" s="6">
        <v>5725</v>
      </c>
      <c r="G75" s="6">
        <v>29770</v>
      </c>
      <c r="H75" s="6">
        <v>58353</v>
      </c>
      <c r="I75" s="6">
        <v>840</v>
      </c>
    </row>
    <row r="76" spans="1:9" s="8" customFormat="1" ht="27" customHeight="1" x14ac:dyDescent="0.25">
      <c r="A76" s="1" t="s">
        <v>24</v>
      </c>
      <c r="B76" s="10" t="s">
        <v>63</v>
      </c>
      <c r="C76" s="6">
        <v>90695</v>
      </c>
      <c r="D76" s="7">
        <f t="shared" si="11"/>
        <v>0.59821599122796831</v>
      </c>
      <c r="E76" s="6">
        <v>84181</v>
      </c>
      <c r="F76" s="6">
        <v>6288</v>
      </c>
      <c r="G76" s="6">
        <v>36253</v>
      </c>
      <c r="H76" s="6">
        <v>53588</v>
      </c>
      <c r="I76" s="6">
        <v>854</v>
      </c>
    </row>
    <row r="77" spans="1:9" s="8" customFormat="1" ht="27" customHeight="1" x14ac:dyDescent="0.25">
      <c r="A77" s="1" t="s">
        <v>31</v>
      </c>
      <c r="B77" s="10" t="s">
        <v>70</v>
      </c>
      <c r="C77" s="6">
        <v>47929</v>
      </c>
      <c r="D77" s="7">
        <f t="shared" si="11"/>
        <v>0.31613533539407129</v>
      </c>
      <c r="E77" s="6">
        <v>41829</v>
      </c>
      <c r="F77" s="6">
        <v>5883</v>
      </c>
      <c r="G77" s="6">
        <v>10683</v>
      </c>
      <c r="H77" s="6">
        <v>36900</v>
      </c>
      <c r="I77" s="6">
        <v>346</v>
      </c>
    </row>
    <row r="78" spans="1:9" s="8" customFormat="1" ht="27" customHeight="1" x14ac:dyDescent="0.25">
      <c r="A78" s="1" t="s">
        <v>40</v>
      </c>
      <c r="B78" s="10" t="s">
        <v>74</v>
      </c>
      <c r="C78" s="6">
        <v>16159</v>
      </c>
      <c r="D78" s="7">
        <f t="shared" si="11"/>
        <v>0.1065832978913142</v>
      </c>
      <c r="E78" s="6">
        <v>14618</v>
      </c>
      <c r="F78" s="6">
        <v>1488</v>
      </c>
      <c r="G78" s="6">
        <v>5616</v>
      </c>
      <c r="H78" s="6">
        <v>10420</v>
      </c>
      <c r="I78" s="6">
        <v>123</v>
      </c>
    </row>
    <row r="79" spans="1:9" s="8" customFormat="1" ht="27" customHeight="1" x14ac:dyDescent="0.25">
      <c r="A79" s="1" t="s">
        <v>43</v>
      </c>
      <c r="B79" s="10" t="s">
        <v>76</v>
      </c>
      <c r="C79" s="6">
        <v>31351</v>
      </c>
      <c r="D79" s="7">
        <f t="shared" si="11"/>
        <v>0.20678835151869493</v>
      </c>
      <c r="E79" s="6">
        <v>28991</v>
      </c>
      <c r="F79" s="6">
        <v>2295</v>
      </c>
      <c r="G79" s="6">
        <v>9209</v>
      </c>
      <c r="H79" s="6">
        <v>21909</v>
      </c>
      <c r="I79" s="6">
        <v>233</v>
      </c>
    </row>
    <row r="80" spans="1:9" s="8" customFormat="1" ht="27" customHeight="1" x14ac:dyDescent="0.25">
      <c r="A80" s="1" t="s">
        <v>44</v>
      </c>
      <c r="B80" s="10" t="s">
        <v>77</v>
      </c>
      <c r="C80" s="6">
        <v>6690</v>
      </c>
      <c r="D80" s="7">
        <f t="shared" si="11"/>
        <v>4.4126633015217027E-2</v>
      </c>
      <c r="E80" s="6">
        <v>6186</v>
      </c>
      <c r="F80" s="6">
        <v>490</v>
      </c>
      <c r="G80" s="6">
        <v>2471</v>
      </c>
      <c r="H80" s="6">
        <v>4154</v>
      </c>
      <c r="I80" s="6">
        <v>65</v>
      </c>
    </row>
    <row r="81" spans="1:9" s="8" customFormat="1" ht="27" customHeight="1" x14ac:dyDescent="0.25">
      <c r="A81" s="2"/>
      <c r="B81" s="10" t="s">
        <v>62</v>
      </c>
      <c r="C81" s="6">
        <v>728535</v>
      </c>
      <c r="D81" s="7">
        <f t="shared" si="11"/>
        <v>4.8053507599015148</v>
      </c>
      <c r="E81" s="6">
        <v>660852</v>
      </c>
      <c r="F81" s="6">
        <v>63953</v>
      </c>
      <c r="G81" s="6">
        <v>283179</v>
      </c>
      <c r="H81" s="6">
        <v>439268</v>
      </c>
      <c r="I81" s="6">
        <v>6088</v>
      </c>
    </row>
    <row r="82" spans="1:9" s="8" customFormat="1" ht="27" customHeight="1" x14ac:dyDescent="0.25">
      <c r="A82" s="21" t="s">
        <v>0</v>
      </c>
      <c r="B82" s="22"/>
      <c r="C82" s="15">
        <f>SUM(C71:C81)</f>
        <v>1498856</v>
      </c>
      <c r="D82" s="15">
        <f t="shared" ref="D82:I82" si="12">SUM(D71:D81)</f>
        <v>9.8863181845524863</v>
      </c>
      <c r="E82" s="15">
        <f t="shared" si="12"/>
        <v>1347925</v>
      </c>
      <c r="F82" s="15">
        <f t="shared" si="12"/>
        <v>140148</v>
      </c>
      <c r="G82" s="15">
        <f t="shared" si="12"/>
        <v>481747</v>
      </c>
      <c r="H82" s="15">
        <f t="shared" si="12"/>
        <v>1005138</v>
      </c>
      <c r="I82" s="15">
        <f t="shared" si="12"/>
        <v>11971</v>
      </c>
    </row>
    <row r="83" spans="1:9" s="8" customFormat="1" ht="27" customHeight="1" x14ac:dyDescent="0.25">
      <c r="A83" s="26" t="s">
        <v>93</v>
      </c>
      <c r="B83" s="27"/>
      <c r="C83" s="27"/>
      <c r="D83" s="27"/>
      <c r="E83" s="27"/>
      <c r="F83" s="27"/>
      <c r="G83" s="27"/>
      <c r="H83" s="27"/>
      <c r="I83" s="28"/>
    </row>
    <row r="84" spans="1:9" s="8" customFormat="1" ht="27" customHeight="1" x14ac:dyDescent="0.25">
      <c r="A84" s="1" t="s">
        <v>12</v>
      </c>
      <c r="B84" s="9" t="s">
        <v>53</v>
      </c>
      <c r="C84" s="6">
        <v>100199</v>
      </c>
      <c r="D84" s="7">
        <f t="shared" ref="D84:D94" si="13">C84*$D$4/$C$4</f>
        <v>0.6609035129285098</v>
      </c>
      <c r="E84" s="6">
        <v>87950</v>
      </c>
      <c r="F84" s="6">
        <v>3354</v>
      </c>
      <c r="G84" s="6">
        <v>31152</v>
      </c>
      <c r="H84" s="6">
        <v>68998</v>
      </c>
      <c r="I84" s="6">
        <v>49</v>
      </c>
    </row>
    <row r="85" spans="1:9" s="8" customFormat="1" ht="27" customHeight="1" x14ac:dyDescent="0.25">
      <c r="A85" s="1" t="s">
        <v>13</v>
      </c>
      <c r="B85" s="9" t="s">
        <v>54</v>
      </c>
      <c r="C85" s="6">
        <v>434428</v>
      </c>
      <c r="D85" s="7">
        <f t="shared" si="13"/>
        <v>2.8654476722772348</v>
      </c>
      <c r="E85" s="6">
        <v>388554</v>
      </c>
      <c r="F85" s="6">
        <v>28175</v>
      </c>
      <c r="G85" s="6">
        <v>168521</v>
      </c>
      <c r="H85" s="6">
        <v>265534</v>
      </c>
      <c r="I85" s="6">
        <v>373</v>
      </c>
    </row>
    <row r="86" spans="1:9" s="8" customFormat="1" ht="27" customHeight="1" x14ac:dyDescent="0.25">
      <c r="A86" s="1" t="s">
        <v>21</v>
      </c>
      <c r="B86" s="9" t="s">
        <v>61</v>
      </c>
      <c r="C86" s="6">
        <v>232626</v>
      </c>
      <c r="D86" s="7">
        <f t="shared" si="13"/>
        <v>1.5343799898053627</v>
      </c>
      <c r="E86" s="6">
        <v>190461</v>
      </c>
      <c r="F86" s="6">
        <v>32530</v>
      </c>
      <c r="G86" s="6">
        <v>6278</v>
      </c>
      <c r="H86" s="6">
        <v>226183</v>
      </c>
      <c r="I86" s="6">
        <v>165</v>
      </c>
    </row>
    <row r="87" spans="1:9" s="8" customFormat="1" ht="27" customHeight="1" x14ac:dyDescent="0.25">
      <c r="A87" s="1" t="s">
        <v>36</v>
      </c>
      <c r="B87" s="9" t="s">
        <v>72</v>
      </c>
      <c r="C87" s="6">
        <v>51120</v>
      </c>
      <c r="D87" s="7">
        <f t="shared" si="13"/>
        <v>0.33718288187412471</v>
      </c>
      <c r="E87" s="6">
        <v>45042</v>
      </c>
      <c r="F87" s="6">
        <v>1205</v>
      </c>
      <c r="G87" s="6">
        <v>19877</v>
      </c>
      <c r="H87" s="6">
        <v>31199</v>
      </c>
      <c r="I87" s="6">
        <v>44</v>
      </c>
    </row>
    <row r="88" spans="1:9" s="8" customFormat="1" ht="27" customHeight="1" x14ac:dyDescent="0.25">
      <c r="A88" s="1" t="s">
        <v>17</v>
      </c>
      <c r="B88" s="9" t="s">
        <v>58</v>
      </c>
      <c r="C88" s="6">
        <v>200522</v>
      </c>
      <c r="D88" s="7">
        <f t="shared" si="13"/>
        <v>1.3226249186064796</v>
      </c>
      <c r="E88" s="6">
        <v>176720</v>
      </c>
      <c r="F88" s="6">
        <v>11501</v>
      </c>
      <c r="G88" s="6">
        <v>67998</v>
      </c>
      <c r="H88" s="6">
        <v>132349</v>
      </c>
      <c r="I88" s="6">
        <v>175</v>
      </c>
    </row>
    <row r="89" spans="1:9" s="8" customFormat="1" ht="27" customHeight="1" x14ac:dyDescent="0.25">
      <c r="A89" s="1" t="s">
        <v>24</v>
      </c>
      <c r="B89" s="9" t="s">
        <v>63</v>
      </c>
      <c r="C89" s="6">
        <v>208769</v>
      </c>
      <c r="D89" s="7">
        <f t="shared" si="13"/>
        <v>1.3770213823548345</v>
      </c>
      <c r="E89" s="6">
        <v>186042</v>
      </c>
      <c r="F89" s="6">
        <v>14418</v>
      </c>
      <c r="G89" s="6">
        <v>89499</v>
      </c>
      <c r="H89" s="6">
        <v>118890</v>
      </c>
      <c r="I89" s="6">
        <v>380</v>
      </c>
    </row>
    <row r="90" spans="1:9" s="8" customFormat="1" ht="27" customHeight="1" x14ac:dyDescent="0.25">
      <c r="A90" s="1" t="s">
        <v>45</v>
      </c>
      <c r="B90" s="9" t="s">
        <v>78</v>
      </c>
      <c r="C90" s="6">
        <v>103335</v>
      </c>
      <c r="D90" s="7">
        <f t="shared" si="13"/>
        <v>0.68158828439872221</v>
      </c>
      <c r="E90" s="6">
        <v>90182</v>
      </c>
      <c r="F90" s="6">
        <v>8188</v>
      </c>
      <c r="G90" s="6">
        <v>48709</v>
      </c>
      <c r="H90" s="6">
        <v>54508</v>
      </c>
      <c r="I90" s="6">
        <v>118</v>
      </c>
    </row>
    <row r="91" spans="1:9" s="8" customFormat="1" ht="27" customHeight="1" x14ac:dyDescent="0.25">
      <c r="A91" s="1" t="s">
        <v>46</v>
      </c>
      <c r="B91" s="9" t="s">
        <v>79</v>
      </c>
      <c r="C91" s="6">
        <v>70548</v>
      </c>
      <c r="D91" s="7">
        <f t="shared" si="13"/>
        <v>0.46532820716853973</v>
      </c>
      <c r="E91" s="6">
        <v>62120</v>
      </c>
      <c r="F91" s="6">
        <v>4597</v>
      </c>
      <c r="G91" s="6">
        <v>28614</v>
      </c>
      <c r="H91" s="6">
        <v>41865</v>
      </c>
      <c r="I91" s="6">
        <v>69</v>
      </c>
    </row>
    <row r="92" spans="1:9" s="8" customFormat="1" ht="27" customHeight="1" x14ac:dyDescent="0.25">
      <c r="A92" s="1" t="s">
        <v>41</v>
      </c>
      <c r="B92" s="9" t="s">
        <v>70</v>
      </c>
      <c r="C92" s="6">
        <v>97084</v>
      </c>
      <c r="D92" s="7">
        <f t="shared" si="13"/>
        <v>0.64035725555296408</v>
      </c>
      <c r="E92" s="6">
        <v>82749</v>
      </c>
      <c r="F92" s="6">
        <v>10863</v>
      </c>
      <c r="G92" s="6">
        <v>23442</v>
      </c>
      <c r="H92" s="6">
        <v>73578</v>
      </c>
      <c r="I92" s="6">
        <v>64</v>
      </c>
    </row>
    <row r="93" spans="1:9" s="8" customFormat="1" ht="27" customHeight="1" x14ac:dyDescent="0.25">
      <c r="A93" s="1" t="s">
        <v>43</v>
      </c>
      <c r="B93" s="9" t="s">
        <v>76</v>
      </c>
      <c r="C93" s="6">
        <v>80693</v>
      </c>
      <c r="D93" s="7">
        <f t="shared" si="13"/>
        <v>0.53224370671104748</v>
      </c>
      <c r="E93" s="6">
        <v>71254</v>
      </c>
      <c r="F93" s="6">
        <v>5319</v>
      </c>
      <c r="G93" s="6">
        <v>24176</v>
      </c>
      <c r="H93" s="6">
        <v>56468</v>
      </c>
      <c r="I93" s="6">
        <v>49</v>
      </c>
    </row>
    <row r="94" spans="1:9" s="8" customFormat="1" ht="27" customHeight="1" x14ac:dyDescent="0.25">
      <c r="A94" s="2"/>
      <c r="B94" s="9" t="s">
        <v>62</v>
      </c>
      <c r="C94" s="6">
        <v>1784016</v>
      </c>
      <c r="D94" s="7">
        <f t="shared" si="13"/>
        <v>11.767207671939525</v>
      </c>
      <c r="E94" s="6">
        <v>1549475</v>
      </c>
      <c r="F94" s="6">
        <v>147094</v>
      </c>
      <c r="G94" s="6">
        <v>690627</v>
      </c>
      <c r="H94" s="6">
        <v>1091593</v>
      </c>
      <c r="I94" s="6">
        <v>1796</v>
      </c>
    </row>
    <row r="95" spans="1:9" s="8" customFormat="1" ht="27" customHeight="1" x14ac:dyDescent="0.25">
      <c r="A95" s="21" t="s">
        <v>0</v>
      </c>
      <c r="B95" s="22"/>
      <c r="C95" s="15">
        <f>SUM(C84:C94)</f>
        <v>3363340</v>
      </c>
      <c r="D95" s="15">
        <f t="shared" ref="D95:I95" si="14">SUM(D84:D94)</f>
        <v>22.184285483617344</v>
      </c>
      <c r="E95" s="15">
        <f t="shared" si="14"/>
        <v>2930549</v>
      </c>
      <c r="F95" s="15">
        <f t="shared" si="14"/>
        <v>267244</v>
      </c>
      <c r="G95" s="15">
        <f t="shared" si="14"/>
        <v>1198893</v>
      </c>
      <c r="H95" s="15">
        <f t="shared" si="14"/>
        <v>2161165</v>
      </c>
      <c r="I95" s="15">
        <f t="shared" si="14"/>
        <v>3282</v>
      </c>
    </row>
    <row r="96" spans="1:9" s="8" customFormat="1" ht="27" customHeight="1" x14ac:dyDescent="0.25">
      <c r="A96" s="26" t="s">
        <v>94</v>
      </c>
      <c r="B96" s="27"/>
      <c r="C96" s="27"/>
      <c r="D96" s="27"/>
      <c r="E96" s="27"/>
      <c r="F96" s="27"/>
      <c r="G96" s="27"/>
      <c r="H96" s="27"/>
      <c r="I96" s="28"/>
    </row>
    <row r="97" spans="1:9" s="8" customFormat="1" ht="27" customHeight="1" x14ac:dyDescent="0.25">
      <c r="A97" s="1" t="s">
        <v>12</v>
      </c>
      <c r="B97" s="9" t="s">
        <v>53</v>
      </c>
      <c r="C97" s="6">
        <v>81158</v>
      </c>
      <c r="D97" s="7">
        <f t="shared" ref="D97:D107" si="15">C97*$D$4/$C$4</f>
        <v>0.53531080452152224</v>
      </c>
      <c r="E97" s="6">
        <v>67447</v>
      </c>
      <c r="F97" s="6">
        <v>2637</v>
      </c>
      <c r="G97" s="6">
        <v>27339</v>
      </c>
      <c r="H97" s="6">
        <v>53809</v>
      </c>
      <c r="I97" s="6">
        <v>10</v>
      </c>
    </row>
    <row r="98" spans="1:9" s="8" customFormat="1" ht="27" customHeight="1" x14ac:dyDescent="0.25">
      <c r="A98" s="1" t="s">
        <v>13</v>
      </c>
      <c r="B98" s="9" t="s">
        <v>54</v>
      </c>
      <c r="C98" s="6">
        <v>301728</v>
      </c>
      <c r="D98" s="7">
        <f t="shared" si="15"/>
        <v>1.9901705121697164</v>
      </c>
      <c r="E98" s="6">
        <v>259297</v>
      </c>
      <c r="F98" s="6">
        <v>18127</v>
      </c>
      <c r="G98" s="6">
        <v>105704</v>
      </c>
      <c r="H98" s="6">
        <v>195951</v>
      </c>
      <c r="I98" s="6">
        <v>73</v>
      </c>
    </row>
    <row r="99" spans="1:9" s="8" customFormat="1" ht="27" customHeight="1" x14ac:dyDescent="0.25">
      <c r="A99" s="1" t="s">
        <v>47</v>
      </c>
      <c r="B99" s="9" t="s">
        <v>80</v>
      </c>
      <c r="C99" s="6">
        <v>235060</v>
      </c>
      <c r="D99" s="7">
        <f t="shared" si="15"/>
        <v>1.5504344329681485</v>
      </c>
      <c r="E99" s="6">
        <v>191458</v>
      </c>
      <c r="F99" s="6">
        <v>28677</v>
      </c>
      <c r="G99" s="6">
        <v>79253</v>
      </c>
      <c r="H99" s="6">
        <v>155752</v>
      </c>
      <c r="I99" s="6">
        <v>55</v>
      </c>
    </row>
    <row r="100" spans="1:9" s="8" customFormat="1" ht="27" customHeight="1" x14ac:dyDescent="0.25">
      <c r="A100" s="1" t="s">
        <v>36</v>
      </c>
      <c r="B100" s="9" t="s">
        <v>72</v>
      </c>
      <c r="C100" s="6">
        <v>20611</v>
      </c>
      <c r="D100" s="7">
        <f t="shared" si="15"/>
        <v>0.13594828596063349</v>
      </c>
      <c r="E100" s="6">
        <v>17171</v>
      </c>
      <c r="F100" s="6">
        <v>514</v>
      </c>
      <c r="G100" s="6">
        <v>8542</v>
      </c>
      <c r="H100" s="6">
        <v>12063</v>
      </c>
      <c r="I100" s="6">
        <v>6</v>
      </c>
    </row>
    <row r="101" spans="1:9" s="8" customFormat="1" ht="27" customHeight="1" x14ac:dyDescent="0.25">
      <c r="A101" s="1" t="s">
        <v>17</v>
      </c>
      <c r="B101" s="9" t="s">
        <v>58</v>
      </c>
      <c r="C101" s="6">
        <v>171558</v>
      </c>
      <c r="D101" s="7">
        <f t="shared" si="15"/>
        <v>1.1315810025148882</v>
      </c>
      <c r="E101" s="6">
        <v>144742</v>
      </c>
      <c r="F101" s="6">
        <v>8607</v>
      </c>
      <c r="G101" s="6">
        <v>56544</v>
      </c>
      <c r="H101" s="6">
        <v>114970</v>
      </c>
      <c r="I101" s="6">
        <v>44</v>
      </c>
    </row>
    <row r="102" spans="1:9" s="8" customFormat="1" ht="27" customHeight="1" x14ac:dyDescent="0.25">
      <c r="A102" s="1" t="s">
        <v>48</v>
      </c>
      <c r="B102" s="9" t="s">
        <v>81</v>
      </c>
      <c r="C102" s="6">
        <v>91279</v>
      </c>
      <c r="D102" s="7">
        <f t="shared" si="15"/>
        <v>0.60206800224155377</v>
      </c>
      <c r="E102" s="6">
        <v>77052</v>
      </c>
      <c r="F102" s="6">
        <v>7083</v>
      </c>
      <c r="G102" s="6">
        <v>26933</v>
      </c>
      <c r="H102" s="6">
        <v>64328</v>
      </c>
      <c r="I102" s="6">
        <v>18</v>
      </c>
    </row>
    <row r="103" spans="1:9" s="8" customFormat="1" ht="27" customHeight="1" x14ac:dyDescent="0.25">
      <c r="A103" s="1" t="s">
        <v>24</v>
      </c>
      <c r="B103" s="9" t="s">
        <v>63</v>
      </c>
      <c r="C103" s="6">
        <v>146541</v>
      </c>
      <c r="D103" s="7">
        <f t="shared" si="15"/>
        <v>0.96657114031134805</v>
      </c>
      <c r="E103" s="6">
        <v>126107</v>
      </c>
      <c r="F103" s="6">
        <v>9249</v>
      </c>
      <c r="G103" s="6">
        <v>56129</v>
      </c>
      <c r="H103" s="6">
        <v>90343</v>
      </c>
      <c r="I103" s="6">
        <v>69</v>
      </c>
    </row>
    <row r="104" spans="1:9" s="8" customFormat="1" ht="27" customHeight="1" x14ac:dyDescent="0.25">
      <c r="A104" s="1" t="s">
        <v>49</v>
      </c>
      <c r="B104" s="9" t="s">
        <v>78</v>
      </c>
      <c r="C104" s="6">
        <v>103354</v>
      </c>
      <c r="D104" s="7">
        <f t="shared" si="15"/>
        <v>0.68171360667484915</v>
      </c>
      <c r="E104" s="6">
        <v>86916</v>
      </c>
      <c r="F104" s="6">
        <v>8550</v>
      </c>
      <c r="G104" s="6">
        <v>41882</v>
      </c>
      <c r="H104" s="6">
        <v>61443</v>
      </c>
      <c r="I104" s="6">
        <v>29</v>
      </c>
    </row>
    <row r="105" spans="1:9" s="8" customFormat="1" ht="27" customHeight="1" x14ac:dyDescent="0.25">
      <c r="A105" s="1" t="s">
        <v>46</v>
      </c>
      <c r="B105" s="9" t="s">
        <v>79</v>
      </c>
      <c r="C105" s="6">
        <v>96640</v>
      </c>
      <c r="D105" s="7">
        <f t="shared" si="15"/>
        <v>0.63742867183715601</v>
      </c>
      <c r="E105" s="6">
        <v>82407</v>
      </c>
      <c r="F105" s="6">
        <v>6081</v>
      </c>
      <c r="G105" s="6">
        <v>31526</v>
      </c>
      <c r="H105" s="6">
        <v>65096</v>
      </c>
      <c r="I105" s="6">
        <v>18</v>
      </c>
    </row>
    <row r="106" spans="1:9" s="8" customFormat="1" ht="27" customHeight="1" x14ac:dyDescent="0.25">
      <c r="A106" s="1" t="s">
        <v>50</v>
      </c>
      <c r="B106" s="9" t="s">
        <v>82</v>
      </c>
      <c r="C106" s="6">
        <v>76709</v>
      </c>
      <c r="D106" s="7">
        <f t="shared" si="15"/>
        <v>0.50596560418001235</v>
      </c>
      <c r="E106" s="6">
        <v>64204</v>
      </c>
      <c r="F106" s="6">
        <v>8028</v>
      </c>
      <c r="G106" s="6">
        <v>29198</v>
      </c>
      <c r="H106" s="6">
        <v>47496</v>
      </c>
      <c r="I106" s="6">
        <v>15</v>
      </c>
    </row>
    <row r="107" spans="1:9" s="8" customFormat="1" ht="27" customHeight="1" x14ac:dyDescent="0.25">
      <c r="A107" s="2"/>
      <c r="B107" s="9" t="s">
        <v>62</v>
      </c>
      <c r="C107" s="6">
        <v>1486327</v>
      </c>
      <c r="D107" s="7">
        <f t="shared" si="15"/>
        <v>9.803678037310684</v>
      </c>
      <c r="E107" s="6">
        <v>1245033</v>
      </c>
      <c r="F107" s="6">
        <v>125710</v>
      </c>
      <c r="G107" s="6">
        <v>558637</v>
      </c>
      <c r="H107" s="6">
        <v>927049</v>
      </c>
      <c r="I107" s="6">
        <v>641</v>
      </c>
    </row>
    <row r="108" spans="1:9" s="8" customFormat="1" ht="27" customHeight="1" x14ac:dyDescent="0.25">
      <c r="A108" s="21" t="s">
        <v>0</v>
      </c>
      <c r="B108" s="22"/>
      <c r="C108" s="15">
        <f>SUM(C97:C107)</f>
        <v>2810965</v>
      </c>
      <c r="D108" s="15">
        <f t="shared" ref="D108:I108" si="16">SUM(D97:D107)</f>
        <v>18.540870100690512</v>
      </c>
      <c r="E108" s="15">
        <f t="shared" si="16"/>
        <v>2361834</v>
      </c>
      <c r="F108" s="15">
        <f t="shared" si="16"/>
        <v>223263</v>
      </c>
      <c r="G108" s="15">
        <f t="shared" si="16"/>
        <v>1021687</v>
      </c>
      <c r="H108" s="15">
        <f t="shared" si="16"/>
        <v>1788300</v>
      </c>
      <c r="I108" s="15">
        <f t="shared" si="16"/>
        <v>978</v>
      </c>
    </row>
    <row r="109" spans="1:9" s="8" customFormat="1" ht="27" customHeight="1" x14ac:dyDescent="0.25">
      <c r="A109" s="26" t="s">
        <v>95</v>
      </c>
      <c r="B109" s="27"/>
      <c r="C109" s="27"/>
      <c r="D109" s="27"/>
      <c r="E109" s="27"/>
      <c r="F109" s="27"/>
      <c r="G109" s="27"/>
      <c r="H109" s="27"/>
      <c r="I109" s="28"/>
    </row>
    <row r="110" spans="1:9" s="8" customFormat="1" ht="27" customHeight="1" x14ac:dyDescent="0.25">
      <c r="A110" s="1" t="s">
        <v>47</v>
      </c>
      <c r="B110" s="10" t="s">
        <v>80</v>
      </c>
      <c r="C110" s="6">
        <v>865044</v>
      </c>
      <c r="D110" s="7">
        <f t="shared" ref="D110:D120" si="17">C110*$D$4/$C$4</f>
        <v>5.7057517384178471</v>
      </c>
      <c r="E110" s="6">
        <v>701190</v>
      </c>
      <c r="F110" s="6">
        <v>73491</v>
      </c>
      <c r="G110" s="6">
        <v>309249</v>
      </c>
      <c r="H110" s="6">
        <v>555755</v>
      </c>
      <c r="I110" s="6">
        <v>40</v>
      </c>
    </row>
    <row r="111" spans="1:9" s="8" customFormat="1" ht="27" customHeight="1" x14ac:dyDescent="0.25">
      <c r="A111" s="1" t="s">
        <v>12</v>
      </c>
      <c r="B111" s="10" t="s">
        <v>53</v>
      </c>
      <c r="C111" s="6">
        <v>141074</v>
      </c>
      <c r="D111" s="7">
        <f t="shared" si="17"/>
        <v>0.930511304333143</v>
      </c>
      <c r="E111" s="6">
        <v>111279</v>
      </c>
      <c r="F111" s="6">
        <v>3986</v>
      </c>
      <c r="G111" s="6">
        <v>48225</v>
      </c>
      <c r="H111" s="6">
        <v>92832</v>
      </c>
      <c r="I111" s="6">
        <v>17</v>
      </c>
    </row>
    <row r="112" spans="1:9" s="8" customFormat="1" ht="27" customHeight="1" x14ac:dyDescent="0.25">
      <c r="A112" s="1" t="s">
        <v>13</v>
      </c>
      <c r="B112" s="10" t="s">
        <v>54</v>
      </c>
      <c r="C112" s="6">
        <v>298786</v>
      </c>
      <c r="D112" s="7">
        <f t="shared" si="17"/>
        <v>1.9707653470978528</v>
      </c>
      <c r="E112" s="6">
        <v>243322</v>
      </c>
      <c r="F112" s="6">
        <v>16104</v>
      </c>
      <c r="G112" s="6">
        <v>112322</v>
      </c>
      <c r="H112" s="6">
        <v>186430</v>
      </c>
      <c r="I112" s="6">
        <v>34</v>
      </c>
    </row>
    <row r="113" spans="1:9" s="8" customFormat="1" ht="27" customHeight="1" x14ac:dyDescent="0.25">
      <c r="A113" s="1" t="s">
        <v>50</v>
      </c>
      <c r="B113" s="10" t="s">
        <v>82</v>
      </c>
      <c r="C113" s="6">
        <v>213598</v>
      </c>
      <c r="D113" s="7">
        <f t="shared" si="17"/>
        <v>1.4088730282188828</v>
      </c>
      <c r="E113" s="6">
        <v>176895</v>
      </c>
      <c r="F113" s="6">
        <v>15037</v>
      </c>
      <c r="G113" s="6">
        <v>80459</v>
      </c>
      <c r="H113" s="6">
        <v>133123</v>
      </c>
      <c r="I113" s="6">
        <v>16</v>
      </c>
    </row>
    <row r="114" spans="1:9" s="8" customFormat="1" ht="27" customHeight="1" x14ac:dyDescent="0.25">
      <c r="A114" s="1" t="s">
        <v>36</v>
      </c>
      <c r="B114" s="10" t="s">
        <v>72</v>
      </c>
      <c r="C114" s="6">
        <v>39480</v>
      </c>
      <c r="D114" s="7">
        <f t="shared" si="17"/>
        <v>0.26040649797320897</v>
      </c>
      <c r="E114" s="6">
        <v>31446</v>
      </c>
      <c r="F114" s="6">
        <v>2072</v>
      </c>
      <c r="G114" s="6">
        <v>17208</v>
      </c>
      <c r="H114" s="6">
        <v>22269</v>
      </c>
      <c r="I114" s="6">
        <v>3</v>
      </c>
    </row>
    <row r="115" spans="1:9" s="8" customFormat="1" ht="27" customHeight="1" x14ac:dyDescent="0.25">
      <c r="A115" s="1" t="s">
        <v>17</v>
      </c>
      <c r="B115" s="10" t="s">
        <v>58</v>
      </c>
      <c r="C115" s="6">
        <v>291429</v>
      </c>
      <c r="D115" s="7">
        <f t="shared" si="17"/>
        <v>1.9222392425996537</v>
      </c>
      <c r="E115" s="6">
        <v>235119</v>
      </c>
      <c r="F115" s="6">
        <v>12803</v>
      </c>
      <c r="G115" s="6">
        <v>109356</v>
      </c>
      <c r="H115" s="6">
        <v>182038</v>
      </c>
      <c r="I115" s="6">
        <v>35</v>
      </c>
    </row>
    <row r="116" spans="1:9" s="8" customFormat="1" ht="27" customHeight="1" x14ac:dyDescent="0.25">
      <c r="A116" s="1" t="s">
        <v>48</v>
      </c>
      <c r="B116" s="10" t="s">
        <v>81</v>
      </c>
      <c r="C116" s="6">
        <v>153669</v>
      </c>
      <c r="D116" s="7">
        <f t="shared" si="17"/>
        <v>1.0135867815867541</v>
      </c>
      <c r="E116" s="6">
        <v>125830</v>
      </c>
      <c r="F116" s="6">
        <v>10409</v>
      </c>
      <c r="G116" s="6">
        <v>39263</v>
      </c>
      <c r="H116" s="6">
        <v>114387</v>
      </c>
      <c r="I116" s="6">
        <v>19</v>
      </c>
    </row>
    <row r="117" spans="1:9" s="8" customFormat="1" ht="27" customHeight="1" x14ac:dyDescent="0.25">
      <c r="A117" s="1" t="s">
        <v>32</v>
      </c>
      <c r="B117" s="10" t="s">
        <v>67</v>
      </c>
      <c r="C117" s="6">
        <v>147408</v>
      </c>
      <c r="D117" s="7">
        <f t="shared" si="17"/>
        <v>0.97228979364829771</v>
      </c>
      <c r="E117" s="6">
        <v>122021</v>
      </c>
      <c r="F117" s="6">
        <v>12839</v>
      </c>
      <c r="G117" s="6">
        <v>61760</v>
      </c>
      <c r="H117" s="6">
        <v>85643</v>
      </c>
      <c r="I117" s="6">
        <v>5</v>
      </c>
    </row>
    <row r="118" spans="1:9" s="8" customFormat="1" ht="27" customHeight="1" x14ac:dyDescent="0.25">
      <c r="A118" s="1" t="s">
        <v>51</v>
      </c>
      <c r="B118" s="10" t="s">
        <v>83</v>
      </c>
      <c r="C118" s="6">
        <v>114557</v>
      </c>
      <c r="D118" s="7">
        <f t="shared" si="17"/>
        <v>0.75560757822484559</v>
      </c>
      <c r="E118" s="6">
        <v>93030</v>
      </c>
      <c r="F118" s="6">
        <v>11456</v>
      </c>
      <c r="G118" s="6">
        <v>58051</v>
      </c>
      <c r="H118" s="6">
        <v>56464</v>
      </c>
      <c r="I118" s="6">
        <v>42</v>
      </c>
    </row>
    <row r="119" spans="1:9" s="8" customFormat="1" ht="27" customHeight="1" x14ac:dyDescent="0.25">
      <c r="A119" s="1" t="s">
        <v>45</v>
      </c>
      <c r="B119" s="10" t="s">
        <v>78</v>
      </c>
      <c r="C119" s="6">
        <v>111915</v>
      </c>
      <c r="D119" s="7">
        <f t="shared" si="17"/>
        <v>0.73818118593393323</v>
      </c>
      <c r="E119" s="6">
        <v>91880</v>
      </c>
      <c r="F119" s="6">
        <v>7962</v>
      </c>
      <c r="G119" s="6">
        <v>41268</v>
      </c>
      <c r="H119" s="6">
        <v>70629</v>
      </c>
      <c r="I119" s="6">
        <v>18</v>
      </c>
    </row>
    <row r="120" spans="1:9" s="8" customFormat="1" ht="27" customHeight="1" x14ac:dyDescent="0.25">
      <c r="A120" s="2"/>
      <c r="B120" s="10" t="s">
        <v>62</v>
      </c>
      <c r="C120" s="6">
        <v>2651341</v>
      </c>
      <c r="D120" s="7">
        <f t="shared" si="17"/>
        <v>17.488004679401872</v>
      </c>
      <c r="E120" s="6">
        <v>2162431</v>
      </c>
      <c r="F120" s="6">
        <v>187504</v>
      </c>
      <c r="G120" s="6">
        <v>1062038</v>
      </c>
      <c r="H120" s="6">
        <v>1588831</v>
      </c>
      <c r="I120" s="6">
        <v>472</v>
      </c>
    </row>
    <row r="121" spans="1:9" s="8" customFormat="1" ht="27" customHeight="1" x14ac:dyDescent="0.25">
      <c r="A121" s="21" t="s">
        <v>0</v>
      </c>
      <c r="B121" s="22"/>
      <c r="C121" s="16">
        <f>SUM(C110:C120)</f>
        <v>5028301</v>
      </c>
      <c r="D121" s="16">
        <f t="shared" ref="D121:I121" si="18">SUM(D110:D120)</f>
        <v>33.166217177436295</v>
      </c>
      <c r="E121" s="16">
        <f t="shared" si="18"/>
        <v>4094443</v>
      </c>
      <c r="F121" s="16">
        <f t="shared" si="18"/>
        <v>353663</v>
      </c>
      <c r="G121" s="16">
        <f t="shared" si="18"/>
        <v>1939199</v>
      </c>
      <c r="H121" s="16">
        <f t="shared" si="18"/>
        <v>3088401</v>
      </c>
      <c r="I121" s="16">
        <f t="shared" si="18"/>
        <v>701</v>
      </c>
    </row>
    <row r="122" spans="1:9" s="8" customFormat="1" ht="27" customHeight="1" x14ac:dyDescent="0.25">
      <c r="A122" s="23" t="s">
        <v>52</v>
      </c>
      <c r="B122" s="24"/>
      <c r="C122" s="15">
        <f>C4-(E4+F4)</f>
        <v>1006611</v>
      </c>
      <c r="D122" s="17"/>
      <c r="E122" s="15"/>
      <c r="F122" s="15"/>
      <c r="G122" s="15"/>
      <c r="H122" s="15"/>
      <c r="I122" s="15"/>
    </row>
    <row r="123" spans="1:9" ht="27" customHeight="1" x14ac:dyDescent="0.25">
      <c r="A123" s="3"/>
      <c r="B123" s="3"/>
      <c r="C123" s="4"/>
      <c r="D123" s="4"/>
      <c r="E123" s="4"/>
      <c r="F123" s="4"/>
      <c r="G123" s="4"/>
      <c r="H123" s="4"/>
      <c r="I123" s="4"/>
    </row>
    <row r="124" spans="1:9" ht="69" customHeight="1" x14ac:dyDescent="0.25">
      <c r="A124" s="19" t="s">
        <v>97</v>
      </c>
      <c r="B124" s="19"/>
      <c r="C124" s="19"/>
      <c r="D124" s="19"/>
      <c r="E124" s="19"/>
      <c r="F124" s="19"/>
      <c r="G124" s="19"/>
      <c r="H124" s="19"/>
      <c r="I124" s="19"/>
    </row>
    <row r="125" spans="1:9" ht="27" customHeight="1" x14ac:dyDescent="0.25">
      <c r="A125" s="20" t="s">
        <v>96</v>
      </c>
      <c r="B125" s="20"/>
      <c r="C125" s="20"/>
      <c r="D125" s="20"/>
      <c r="E125" s="20"/>
      <c r="F125" s="20"/>
      <c r="G125" s="20"/>
      <c r="H125" s="20"/>
      <c r="I125" s="20"/>
    </row>
  </sheetData>
  <mergeCells count="29">
    <mergeCell ref="A18:I18"/>
    <mergeCell ref="A31:I31"/>
    <mergeCell ref="A44:I44"/>
    <mergeCell ref="A57:I57"/>
    <mergeCell ref="A70:I70"/>
    <mergeCell ref="A83:I83"/>
    <mergeCell ref="A96:I96"/>
    <mergeCell ref="A109:I109"/>
    <mergeCell ref="A43:B43"/>
    <mergeCell ref="A56:B56"/>
    <mergeCell ref="A69:B69"/>
    <mergeCell ref="A82:B82"/>
    <mergeCell ref="A95:B95"/>
    <mergeCell ref="A1:I1"/>
    <mergeCell ref="A124:I124"/>
    <mergeCell ref="A125:I125"/>
    <mergeCell ref="A108:B108"/>
    <mergeCell ref="A17:B17"/>
    <mergeCell ref="A30:B30"/>
    <mergeCell ref="A121:B121"/>
    <mergeCell ref="A122:B122"/>
    <mergeCell ref="A4:B4"/>
    <mergeCell ref="A5:I5"/>
    <mergeCell ref="C2:D2"/>
    <mergeCell ref="E2:F2"/>
    <mergeCell ref="I2:I3"/>
    <mergeCell ref="G2:H2"/>
    <mergeCell ref="A2:A3"/>
    <mergeCell ref="B2:B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primeras causas consulta2022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YEXI LEONERI ORTIZ RODRIGUEZ</cp:lastModifiedBy>
  <dcterms:created xsi:type="dcterms:W3CDTF">2019-11-13T20:14:06Z</dcterms:created>
  <dcterms:modified xsi:type="dcterms:W3CDTF">2023-10-31T02:29:13Z</dcterms:modified>
</cp:coreProperties>
</file>